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ENE-MZO 2022\"/>
    </mc:Choice>
  </mc:AlternateContent>
  <bookViews>
    <workbookView xWindow="0" yWindow="0" windowWidth="23040" windowHeight="9528" tabRatio="863" firstSheet="1" activeTab="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Area" localSheetId="3">ACT!$A$1:$F$229</definedName>
    <definedName name="_xlnm.Print_Area" localSheetId="7">EFE!$A$1:$F$120</definedName>
    <definedName name="_xlnm.Print_Area" localSheetId="11">Memoria!$A$1:$H$59</definedName>
    <definedName name="_xlnm.Print_Area" localSheetId="5">VHP!$A$1:$F$38</definedName>
  </definedNames>
  <calcPr calcId="152511"/>
</workbook>
</file>

<file path=xl/calcChain.xml><?xml version="1.0" encoding="utf-8"?>
<calcChain xmlns="http://schemas.openxmlformats.org/spreadsheetml/2006/main">
  <c r="D20" i="62" l="1"/>
  <c r="C20" i="62"/>
  <c r="D103" i="62" l="1"/>
  <c r="D102" i="62" s="1"/>
  <c r="C103" i="62"/>
  <c r="C102" i="62" s="1"/>
  <c r="D96" i="62"/>
  <c r="C96" i="62"/>
  <c r="D37" i="62"/>
  <c r="D28" i="62"/>
  <c r="D43" i="62" l="1"/>
  <c r="D58" i="62"/>
  <c r="C58" i="62"/>
  <c r="D56" i="62"/>
  <c r="C56" i="62"/>
  <c r="D54" i="62"/>
  <c r="C54" i="62"/>
  <c r="D52" i="62"/>
  <c r="C52" i="62"/>
  <c r="D50" i="62"/>
  <c r="C50" i="62"/>
  <c r="D49" i="62" l="1"/>
  <c r="C49" i="62"/>
  <c r="F38" i="65"/>
  <c r="F37" i="65"/>
  <c r="D94" i="62"/>
  <c r="D93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7" i="60" l="1"/>
  <c r="C205" i="60"/>
  <c r="D15" i="62" l="1"/>
  <c r="C15" i="62"/>
  <c r="C41" i="59"/>
  <c r="C32" i="59"/>
  <c r="C8" i="60" l="1"/>
  <c r="C94" i="62" l="1"/>
  <c r="C93" i="62" s="1"/>
  <c r="C218" i="60"/>
  <c r="C217" i="60" s="1"/>
  <c r="C203" i="60"/>
  <c r="C197" i="60"/>
  <c r="C194" i="60"/>
  <c r="C185" i="60"/>
  <c r="C181" i="60"/>
  <c r="C179" i="60"/>
  <c r="C176" i="60"/>
  <c r="C173" i="60"/>
  <c r="C170" i="60"/>
  <c r="C166" i="60"/>
  <c r="C163" i="60"/>
  <c r="C160" i="60"/>
  <c r="C156" i="60"/>
  <c r="C150" i="60"/>
  <c r="C148" i="60"/>
  <c r="C145" i="60"/>
  <c r="C141" i="60"/>
  <c r="C136" i="60"/>
  <c r="C133" i="60"/>
  <c r="C130" i="60"/>
  <c r="C127" i="60"/>
  <c r="C116" i="60"/>
  <c r="C106" i="60"/>
  <c r="C99" i="60"/>
  <c r="C184" i="60" l="1"/>
  <c r="C159" i="60"/>
  <c r="C169" i="60"/>
  <c r="C126" i="60"/>
  <c r="C98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4" i="62"/>
  <c r="C84" i="62"/>
  <c r="D82" i="62"/>
  <c r="C82" i="62"/>
  <c r="D80" i="62"/>
  <c r="C80" i="62"/>
  <c r="D74" i="62"/>
  <c r="C74" i="62"/>
  <c r="D71" i="62"/>
  <c r="C71" i="62"/>
  <c r="D62" i="62"/>
  <c r="C62" i="62"/>
  <c r="C37" i="62"/>
  <c r="C28" i="62"/>
  <c r="C25" i="61"/>
  <c r="C21" i="61"/>
  <c r="C16" i="61"/>
  <c r="C86" i="60"/>
  <c r="C84" i="60"/>
  <c r="C82" i="60"/>
  <c r="C76" i="60"/>
  <c r="C73" i="60"/>
  <c r="C64" i="60"/>
  <c r="C58" i="60"/>
  <c r="C45" i="60"/>
  <c r="C36" i="60"/>
  <c r="C33" i="60"/>
  <c r="C27" i="60"/>
  <c r="C24" i="60"/>
  <c r="C18" i="60"/>
  <c r="D61" i="62" l="1"/>
  <c r="D48" i="62" s="1"/>
  <c r="D113" i="62" s="1"/>
  <c r="C61" i="62"/>
  <c r="C48" i="62" s="1"/>
  <c r="C113" i="62" s="1"/>
  <c r="C43" i="62"/>
  <c r="C97" i="60"/>
  <c r="C57" i="60"/>
  <c r="C72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4" i="60" l="1"/>
  <c r="D210" i="60"/>
  <c r="D206" i="60"/>
  <c r="D202" i="60"/>
  <c r="D198" i="60"/>
  <c r="D190" i="60"/>
  <c r="D186" i="60"/>
  <c r="D182" i="60"/>
  <c r="D178" i="60"/>
  <c r="D174" i="60"/>
  <c r="D162" i="60"/>
  <c r="D158" i="60"/>
  <c r="D154" i="60"/>
  <c r="D146" i="60"/>
  <c r="D142" i="60"/>
  <c r="D138" i="60"/>
  <c r="D134" i="60"/>
  <c r="D122" i="60"/>
  <c r="D118" i="60"/>
  <c r="D114" i="60"/>
  <c r="D110" i="60"/>
  <c r="D102" i="60"/>
  <c r="D212" i="60"/>
  <c r="D204" i="60"/>
  <c r="D192" i="60"/>
  <c r="D168" i="60"/>
  <c r="D140" i="60"/>
  <c r="D132" i="60"/>
  <c r="D124" i="60"/>
  <c r="D108" i="60"/>
  <c r="D100" i="60"/>
  <c r="D215" i="60"/>
  <c r="D195" i="60"/>
  <c r="D187" i="60"/>
  <c r="D175" i="60"/>
  <c r="D167" i="60"/>
  <c r="D151" i="60"/>
  <c r="D143" i="60"/>
  <c r="D135" i="60"/>
  <c r="D119" i="60"/>
  <c r="D115" i="60"/>
  <c r="D107" i="60"/>
  <c r="D213" i="60"/>
  <c r="D209" i="60"/>
  <c r="D201" i="60"/>
  <c r="D193" i="60"/>
  <c r="D189" i="60"/>
  <c r="D177" i="60"/>
  <c r="D165" i="60"/>
  <c r="D161" i="60"/>
  <c r="D157" i="60"/>
  <c r="D153" i="60"/>
  <c r="D149" i="60"/>
  <c r="D137" i="60"/>
  <c r="D129" i="60"/>
  <c r="D125" i="60"/>
  <c r="D121" i="60"/>
  <c r="D117" i="60"/>
  <c r="D113" i="60"/>
  <c r="D109" i="60"/>
  <c r="D105" i="60"/>
  <c r="D101" i="60"/>
  <c r="D216" i="60"/>
  <c r="D208" i="60"/>
  <c r="D200" i="60"/>
  <c r="D196" i="60"/>
  <c r="D188" i="60"/>
  <c r="D180" i="60"/>
  <c r="D172" i="60"/>
  <c r="D164" i="60"/>
  <c r="D152" i="60"/>
  <c r="D144" i="60"/>
  <c r="D128" i="60"/>
  <c r="D120" i="60"/>
  <c r="D112" i="60"/>
  <c r="D104" i="60"/>
  <c r="D219" i="60"/>
  <c r="D211" i="60"/>
  <c r="D199" i="60"/>
  <c r="D191" i="60"/>
  <c r="D183" i="60"/>
  <c r="D171" i="60"/>
  <c r="D155" i="60"/>
  <c r="D147" i="60"/>
  <c r="D139" i="60"/>
  <c r="D131" i="60"/>
  <c r="D123" i="60"/>
  <c r="D111" i="60"/>
  <c r="D103" i="60"/>
  <c r="D207" i="60"/>
  <c r="D205" i="60"/>
  <c r="D148" i="60"/>
  <c r="D194" i="60"/>
  <c r="D166" i="60"/>
  <c r="D141" i="60"/>
  <c r="D203" i="60"/>
  <c r="D160" i="60"/>
  <c r="D116" i="60"/>
  <c r="D179" i="60"/>
  <c r="D156" i="60"/>
  <c r="D99" i="60"/>
  <c r="D173" i="60"/>
  <c r="D106" i="60"/>
  <c r="D163" i="60"/>
  <c r="D136" i="60"/>
  <c r="D197" i="60"/>
  <c r="D170" i="60"/>
  <c r="D130" i="60"/>
  <c r="D185" i="60"/>
  <c r="D133" i="60"/>
  <c r="D176" i="60"/>
  <c r="D150" i="60"/>
  <c r="D127" i="60"/>
  <c r="D181" i="60"/>
  <c r="D145" i="60"/>
  <c r="D218" i="60"/>
  <c r="D184" i="60"/>
  <c r="D159" i="60"/>
  <c r="D126" i="60"/>
  <c r="D98" i="60"/>
  <c r="D169" i="60"/>
  <c r="D217" i="60"/>
  <c r="C7" i="60"/>
</calcChain>
</file>

<file path=xl/sharedStrings.xml><?xml version="1.0" encoding="utf-8"?>
<sst xmlns="http://schemas.openxmlformats.org/spreadsheetml/2006/main" count="980" uniqueCount="673">
  <si>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</si>
  <si>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</si>
  <si>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</si>
  <si>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</si>
  <si>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</si>
  <si>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</si>
  <si>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</si>
  <si>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</si>
  <si>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</si>
  <si>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</si>
  <si>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</si>
  <si>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</si>
  <si>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</si>
  <si>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</si>
  <si>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</si>
  <si>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</si>
  <si>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</si>
  <si>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</si>
  <si>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</si>
  <si>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</si>
  <si>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</si>
  <si>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</si>
  <si>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</si>
  <si>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</si>
  <si>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</si>
  <si>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</si>
  <si>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</si>
  <si>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</si>
  <si>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</si>
  <si>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</si>
  <si>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</si>
  <si>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</si>
  <si>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</si>
  <si>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</si>
  <si>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</si>
  <si>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</si>
  <si>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</si>
  <si>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</si>
  <si>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</si>
  <si>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</si>
  <si>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</si>
  <si>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</si>
  <si>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</si>
  <si>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</si>
  <si>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</si>
  <si>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</si>
  <si>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</si>
  <si>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</si>
  <si>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</si>
  <si>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</si>
  <si>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</si>
  <si>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</si>
  <si>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</si>
  <si>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</si>
  <si>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</si>
  <si>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</si>
  <si>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</si>
  <si>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</si>
  <si>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</si>
  <si>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</si>
  <si>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</si>
  <si>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</si>
  <si>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</si>
  <si>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</si>
  <si>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</si>
  <si>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</si>
  <si>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</si>
  <si>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</si>
  <si>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</si>
  <si>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</si>
  <si>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</si>
  <si>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</si>
  <si>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</si>
  <si>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</si>
  <si>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</si>
  <si>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</si>
  <si>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</si>
  <si>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</si>
  <si>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</si>
  <si>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</si>
  <si>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</si>
  <si>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</si>
  <si>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</si>
  <si>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</si>
  <si>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</si>
  <si>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</si>
  <si>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</si>
  <si>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</si>
  <si>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</si>
  <si>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</si>
  <si>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</si>
  <si>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</si>
  <si>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</si>
  <si>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</si>
  <si>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</si>
  <si>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</si>
  <si>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</si>
  <si>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</si>
  <si>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</si>
  <si>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</si>
  <si>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</si>
  <si>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</si>
  <si>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</si>
  <si>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</si>
  <si>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</si>
  <si>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</si>
  <si>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</si>
  <si>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</si>
  <si>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</si>
  <si>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</si>
  <si>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</si>
  <si>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</si>
  <si>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</si>
  <si>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</si>
  <si>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</si>
  <si>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</si>
  <si>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</si>
  <si>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</si>
  <si>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</si>
  <si>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</si>
  <si>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</si>
  <si>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</si>
  <si>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</si>
  <si>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</si>
  <si>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</si>
  <si>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</si>
  <si>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</si>
  <si>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</si>
  <si>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</si>
  <si>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</si>
  <si>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</si>
  <si>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</si>
  <si>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</si>
  <si>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</si>
  <si>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</si>
  <si>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</si>
  <si>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</si>
  <si>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</si>
  <si>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</si>
  <si>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</si>
  <si>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</si>
  <si>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</si>
  <si>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</si>
  <si>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</si>
  <si>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</si>
  <si>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</si>
  <si>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</si>
  <si>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</si>
  <si>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</si>
  <si>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</si>
  <si>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</si>
  <si>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</si>
  <si>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</si>
  <si>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</si>
  <si>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</si>
  <si>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</si>
  <si>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</si>
  <si>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</si>
  <si>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</si>
  <si>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</si>
  <si>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</si>
  <si>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</si>
  <si>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</si>
  <si>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</si>
  <si>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</si>
  <si>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</si>
  <si>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</si>
  <si>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</si>
  <si>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</si>
  <si>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</si>
  <si>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</si>
  <si>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</si>
  <si>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</si>
  <si>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</si>
  <si>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</si>
  <si>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</si>
  <si>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</si>
  <si>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</si>
  <si>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</si>
  <si>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</si>
  <si>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</si>
  <si>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</si>
  <si>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</si>
  <si>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</si>
  <si>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</si>
  <si>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</si>
  <si>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</si>
  <si>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</si>
  <si>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</si>
  <si>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</si>
  <si>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</si>
  <si>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</si>
  <si>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</si>
  <si>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</si>
  <si>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</si>
  <si>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</si>
  <si>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</si>
  <si>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</si>
  <si>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</si>
  <si>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</si>
  <si>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</si>
  <si>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</si>
  <si>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</si>
  <si>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</si>
  <si>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</si>
  <si>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</si>
  <si>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</si>
  <si>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</si>
  <si>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</si>
  <si>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</si>
  <si>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</si>
  <si>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</si>
  <si>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</si>
  <si>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</si>
  <si>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</si>
  <si>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</si>
  <si>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</si>
  <si>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</si>
  <si>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</si>
  <si>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</si>
  <si>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</si>
  <si>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</si>
  <si>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</si>
  <si>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</si>
  <si>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</si>
  <si>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</si>
  <si>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</si>
  <si>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</si>
  <si>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</si>
  <si>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</si>
  <si>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</si>
  <si>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</si>
  <si>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</si>
  <si>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</si>
  <si>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</si>
  <si>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</si>
  <si>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</si>
  <si>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</si>
  <si>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</si>
  <si>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</si>
  <si>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</si>
  <si>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</si>
  <si>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</si>
  <si>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</si>
  <si>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</si>
  <si>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</si>
  <si>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</si>
  <si>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</si>
  <si>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</si>
  <si>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</si>
  <si>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</si>
  <si>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</si>
  <si>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</si>
  <si>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</si>
  <si>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</si>
  <si>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</si>
  <si>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</si>
  <si>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</si>
  <si>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</si>
  <si>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</si>
  <si>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</si>
  <si>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</si>
  <si>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</si>
  <si>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</si>
  <si>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</si>
  <si>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</si>
  <si>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</si>
  <si>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</si>
  <si>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</si>
  <si>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</si>
  <si>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</si>
  <si>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</si>
  <si>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</si>
  <si>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</si>
  <si>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</si>
  <si>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</si>
  <si>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</si>
  <si>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</si>
  <si>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</si>
  <si>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</si>
  <si>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</si>
  <si>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</si>
  <si>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</si>
  <si>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</si>
  <si>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</si>
  <si>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</si>
  <si>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</si>
  <si>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</si>
  <si>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</si>
  <si>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</si>
  <si>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</si>
  <si>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</si>
  <si>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</si>
  <si>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</si>
  <si>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</si>
  <si>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</si>
  <si>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</si>
  <si>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</si>
  <si>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</si>
  <si>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</si>
  <si>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</si>
  <si>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</si>
  <si>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</si>
  <si>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</si>
  <si>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</si>
  <si>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</si>
  <si>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</si>
  <si>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</si>
  <si>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</si>
  <si>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</si>
  <si>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</si>
  <si>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</si>
  <si>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</si>
  <si>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</si>
  <si>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</si>
  <si>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</si>
  <si>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</si>
  <si>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</si>
  <si>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</si>
  <si>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</si>
  <si>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</si>
  <si>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</si>
  <si>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</si>
  <si>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</si>
  <si>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</si>
  <si>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</si>
  <si>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</si>
  <si>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</si>
  <si>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</si>
  <si>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</si>
  <si>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</si>
  <si>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</si>
  <si>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</si>
  <si>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</si>
  <si>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</si>
  <si>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</si>
  <si>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</si>
  <si>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</si>
  <si>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</si>
  <si>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</si>
  <si>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</si>
  <si>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</si>
  <si>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</si>
  <si>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</si>
  <si>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</si>
  <si>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</si>
  <si>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</si>
  <si>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</si>
  <si>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</si>
  <si>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</si>
  <si>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</si>
  <si>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</si>
  <si>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</si>
  <si>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</si>
  <si>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</si>
  <si>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</si>
  <si>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</si>
  <si>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</si>
  <si>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</si>
  <si>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</si>
  <si>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</si>
  <si>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</si>
  <si>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</si>
  <si>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</si>
  <si>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</si>
  <si>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</si>
  <si>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</si>
  <si>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</si>
  <si>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</si>
  <si>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</si>
  <si>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</si>
  <si>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</si>
  <si>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</si>
  <si>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</si>
  <si>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</si>
  <si>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</si>
  <si>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</si>
  <si>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</si>
  <si>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</si>
  <si>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</si>
  <si>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</si>
  <si>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</si>
  <si>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</si>
  <si>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</si>
  <si>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</si>
  <si>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</si>
  <si>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</si>
  <si>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</si>
  <si>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</si>
  <si>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</si>
  <si>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</si>
  <si>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</si>
  <si>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</si>
  <si>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</si>
  <si>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</si>
  <si>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</si>
  <si>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</si>
  <si>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</si>
  <si>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</si>
  <si>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</si>
  <si>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</si>
  <si>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</si>
  <si>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</si>
  <si>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</si>
  <si>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</si>
  <si>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</si>
  <si>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</si>
  <si>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</si>
  <si>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</si>
  <si>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</si>
  <si>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</si>
  <si>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</si>
  <si>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</si>
  <si>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</si>
  <si>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</si>
  <si>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</si>
  <si>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</si>
  <si>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</si>
  <si>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</si>
  <si>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</si>
  <si>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</si>
  <si>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</si>
  <si>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</si>
  <si>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</si>
  <si>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</si>
  <si>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</si>
  <si>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</si>
  <si>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</si>
  <si>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</si>
  <si>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</si>
  <si>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</si>
  <si>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</si>
  <si>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</si>
  <si>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</si>
  <si>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</si>
  <si>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</si>
  <si>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</si>
  <si>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</si>
  <si>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</si>
  <si>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</si>
  <si>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</si>
  <si>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</si>
  <si>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</si>
  <si>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</si>
  <si>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</si>
  <si>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</si>
  <si>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</si>
  <si>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</si>
  <si>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</si>
  <si>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</si>
  <si>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</si>
  <si>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</si>
  <si>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</si>
  <si>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</si>
  <si>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</si>
  <si>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</si>
  <si>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</si>
  <si>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</si>
  <si>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</si>
  <si>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</si>
  <si>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</si>
  <si>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</si>
  <si>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</si>
  <si>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</si>
  <si>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</si>
  <si>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</si>
  <si>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</si>
  <si>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</si>
  <si>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</si>
  <si>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</si>
  <si>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</si>
  <si>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</si>
  <si>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</si>
  <si>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</si>
  <si>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</si>
  <si>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</si>
  <si>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</si>
  <si>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</si>
  <si>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</si>
  <si>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</si>
  <si>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</si>
  <si>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</si>
  <si>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</si>
  <si>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</si>
  <si>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</si>
  <si>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</si>
  <si>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</si>
  <si>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</si>
  <si>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</si>
  <si>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</si>
  <si>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</si>
  <si>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</si>
  <si>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</si>
  <si>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</si>
  <si>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</si>
  <si>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</si>
  <si>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</si>
  <si>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</si>
  <si>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</si>
  <si>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</si>
  <si>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</si>
  <si>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</si>
  <si>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</si>
  <si>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</si>
  <si>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</si>
  <si>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</si>
  <si>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</si>
  <si>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</si>
  <si>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</si>
  <si>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</si>
  <si>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</si>
  <si>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</si>
  <si>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</si>
  <si>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</si>
  <si>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</si>
  <si>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</si>
  <si>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</si>
  <si>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</si>
  <si>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</si>
  <si>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</si>
  <si>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</si>
  <si>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</si>
  <si>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</si>
  <si>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</si>
  <si>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</si>
  <si>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</si>
  <si>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</si>
  <si>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</si>
  <si>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</si>
  <si>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</si>
  <si>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</si>
  <si>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</si>
  <si>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</si>
  <si>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</si>
  <si>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</si>
  <si>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</si>
  <si>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</si>
  <si>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</si>
  <si>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</si>
  <si>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</si>
  <si>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</si>
  <si>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</si>
  <si>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</si>
  <si>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</si>
  <si>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</si>
  <si>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</si>
  <si>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</si>
  <si>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</si>
  <si>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</si>
  <si>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</si>
  <si>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</si>
  <si>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</si>
  <si>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</si>
  <si>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</si>
  <si>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</si>
  <si>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</si>
  <si>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</si>
  <si>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</si>
  <si>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</si>
  <si>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</si>
  <si>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</si>
  <si>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</si>
  <si>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</si>
  <si>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</si>
  <si>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</si>
  <si>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</si>
  <si>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</si>
  <si>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</si>
  <si>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</si>
  <si>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</si>
  <si>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</si>
  <si>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</si>
  <si>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</si>
  <si>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</si>
  <si>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</si>
  <si>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</si>
  <si>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</si>
  <si>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</si>
  <si>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</si>
  <si>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</si>
  <si>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</si>
  <si>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</si>
  <si>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</si>
  <si>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</si>
  <si>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</si>
  <si>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</si>
  <si>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</si>
  <si>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</si>
  <si>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</si>
  <si>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</si>
  <si>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</si>
  <si>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</si>
  <si>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</si>
  <si>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</si>
  <si>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</si>
  <si>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</si>
  <si>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</si>
  <si>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</si>
  <si>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</si>
  <si>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</si>
  <si>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</si>
  <si>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</si>
  <si>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</si>
  <si>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</si>
  <si>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</si>
  <si>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</si>
  <si>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</si>
  <si>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</si>
  <si>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</si>
  <si>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</si>
  <si>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</si>
  <si>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</si>
  <si>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</si>
  <si>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</si>
  <si>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</si>
  <si>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</si>
  <si>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</si>
  <si>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</si>
  <si>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</si>
  <si>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</si>
  <si>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</si>
  <si>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</si>
  <si>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</si>
  <si>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</si>
  <si>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</si>
  <si>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</si>
  <si>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</si>
  <si>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</si>
  <si>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</si>
  <si>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</si>
  <si>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</si>
  <si>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</si>
  <si>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</si>
  <si>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</si>
  <si>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</si>
  <si>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</si>
  <si>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</si>
  <si>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</si>
  <si>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</si>
  <si>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</si>
  <si>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</si>
  <si>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</si>
  <si>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</si>
  <si>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</si>
  <si>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</si>
  <si>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</si>
  <si>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</si>
  <si>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</si>
  <si>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</si>
  <si>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</si>
  <si>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</si>
  <si>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</si>
  <si>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</si>
  <si>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</si>
  <si>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</si>
  <si>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</si>
  <si>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</si>
  <si>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</si>
  <si>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</si>
  <si>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</si>
  <si>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</si>
  <si>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</si>
  <si>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Sistema para el Desarrollo Integral de la Familia del Municipio de Acámbaro, Guanajuato</t>
  </si>
  <si>
    <t>Correspondiente del 1 de Enero 31 de Marzo de 2022</t>
  </si>
  <si>
    <t xml:space="preserve">   __________________________________________________</t>
  </si>
  <si>
    <t xml:space="preserve">   _____________________________________________</t>
  </si>
  <si>
    <t>MTRA. YAZMIN ROMERO CORRAL</t>
  </si>
  <si>
    <t>DIRECTORA DEL SMDIF</t>
  </si>
  <si>
    <t>C.P. BLANCA AURELIA ORTEGA GARCIA</t>
  </si>
  <si>
    <t>SUBDIRECTORA DE ADMINISTRACION Y FINANZAS</t>
  </si>
  <si>
    <t>____________________________________________________</t>
  </si>
  <si>
    <t>C..P. BLANCA AURELIA ORTEGA GARCIA</t>
  </si>
  <si>
    <t>SUBDIRECTORA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</si>
</sst>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8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0" fontId="8" fillId="0" borderId="0" xfId="10" applyFont="1" applyAlignment="1">
      <alignment horizont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13" fillId="0" borderId="0" xfId="8" applyFont="1" applyAlignment="1">
      <alignment horizont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8" fillId="0" borderId="0" xfId="10" applyFont="1" applyAlignment="1">
      <alignment horizontal="center"/>
    </xf>
  </cellXfs>
  <cellStyles count="18">
    <cellStyle name="Hipervínculo" xfId="11" builtinId="8"/>
    <cellStyle name="Millares 2" xfId="1"/>
    <cellStyle name="Millares 2 2" xfId="15"/>
    <cellStyle name="Millares 2 3" xfId="16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B20" sqref="B20"/>
    </sheetView>
  </sheetViews>
  <sheetFormatPr baseColWidth="10" defaultColWidth="12.88671875" defaultRowHeight="10.199999999999999" x14ac:dyDescent="0.2"/>
  <cols>
    <col min="1" max="1" width="14.6640625" style="4" customWidth="1"/>
    <col min="2" max="2" width="73.88671875" style="4" bestFit="1" customWidth="1"/>
    <col min="3" max="3" width="8" style="4" customWidth="1"/>
    <col min="4" max="16384" width="12.88671875" style="4"/>
  </cols>
  <sheetData>
    <row r="1" spans="1:5" ht="18.899999999999999" customHeight="1" x14ac:dyDescent="0.2">
      <c r="A1" s="154" t="s">
        <v>662</v>
      </c>
      <c r="B1" s="154"/>
      <c r="C1" s="17"/>
      <c r="D1" s="14" t="s">
        <v>614</v>
      </c>
      <c r="E1" s="15">
        <v>2022</v>
      </c>
    </row>
    <row r="2" spans="1:5" ht="18.899999999999999" customHeight="1" x14ac:dyDescent="0.2">
      <c r="A2" s="155" t="s">
        <v>613</v>
      </c>
      <c r="B2" s="155"/>
      <c r="C2" s="36"/>
      <c r="D2" s="14" t="s">
        <v>615</v>
      </c>
      <c r="E2" s="17" t="s">
        <v>620</v>
      </c>
    </row>
    <row r="3" spans="1:5" ht="18.899999999999999" customHeight="1" x14ac:dyDescent="0.2">
      <c r="A3" s="156" t="s">
        <v>663</v>
      </c>
      <c r="B3" s="156"/>
      <c r="C3" s="17"/>
      <c r="D3" s="14" t="s">
        <v>616</v>
      </c>
      <c r="E3" s="15">
        <v>1</v>
      </c>
    </row>
    <row r="4" spans="1:5" s="101" customFormat="1" ht="18.899999999999999" customHeight="1" x14ac:dyDescent="0.2">
      <c r="A4" s="156" t="s">
        <v>635</v>
      </c>
      <c r="B4" s="156"/>
      <c r="C4" s="156"/>
      <c r="D4" s="156"/>
      <c r="E4" s="156"/>
    </row>
    <row r="5" spans="1:5" ht="15" customHeight="1" x14ac:dyDescent="0.2">
      <c r="A5" s="146" t="s">
        <v>41</v>
      </c>
      <c r="B5" s="14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591</v>
      </c>
    </row>
    <row r="14" spans="1:5" x14ac:dyDescent="0.2">
      <c r="A14" s="45" t="s">
        <v>7</v>
      </c>
      <c r="B14" s="46" t="s">
        <v>592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593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102" t="s">
        <v>577</v>
      </c>
      <c r="B24" s="103" t="s">
        <v>306</v>
      </c>
    </row>
    <row r="25" spans="1:2" x14ac:dyDescent="0.2">
      <c r="A25" s="102" t="s">
        <v>578</v>
      </c>
      <c r="B25" s="103" t="s">
        <v>579</v>
      </c>
    </row>
    <row r="26" spans="1:2" s="101" customFormat="1" x14ac:dyDescent="0.2">
      <c r="A26" s="102" t="s">
        <v>580</v>
      </c>
      <c r="B26" s="103" t="s">
        <v>343</v>
      </c>
    </row>
    <row r="27" spans="1:2" x14ac:dyDescent="0.2">
      <c r="A27" s="102" t="s">
        <v>581</v>
      </c>
      <c r="B27" s="103" t="s">
        <v>360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636</v>
      </c>
    </row>
    <row r="41" spans="1:2" ht="10.8" thickBot="1" x14ac:dyDescent="0.25">
      <c r="A41" s="11"/>
      <c r="B41" s="12"/>
    </row>
    <row r="44" spans="1:2" x14ac:dyDescent="0.2">
      <c r="B44" s="101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8"/>
  <sheetViews>
    <sheetView tabSelected="1" zoomScale="106" zoomScaleNormal="106" workbookViewId="0">
      <selection activeCell="J136" sqref="J136"/>
    </sheetView>
  </sheetViews>
  <sheetFormatPr baseColWidth="10" defaultColWidth="9.109375" defaultRowHeight="10.199999999999999" x14ac:dyDescent="0.2"/>
  <cols>
    <col min="1" max="1" width="10" style="20" customWidth="1"/>
    <col min="2" max="2" width="64.5546875" style="20" bestFit="1" customWidth="1"/>
    <col min="3" max="3" width="11.44140625" style="20" customWidth="1"/>
    <col min="4" max="4" width="10.21875" style="20" customWidth="1"/>
    <col min="5" max="5" width="11.77734375" style="20" customWidth="1"/>
    <col min="6" max="6" width="11.6640625" style="20" customWidth="1"/>
    <col min="7" max="7" width="11.5546875" style="20" customWidth="1"/>
    <col min="8" max="8" width="16.6640625" style="20" customWidth="1"/>
    <col min="9" max="9" width="27.109375" style="20" customWidth="1"/>
    <col min="10" max="16384" width="9.109375" style="20"/>
  </cols>
  <sheetData>
    <row r="1" spans="1:8" s="16" customFormat="1" ht="18.899999999999999" customHeight="1" x14ac:dyDescent="0.3">
      <c r="A1" s="158" t="s">
        <v>662</v>
      </c>
      <c r="B1" s="159"/>
      <c r="C1" s="159"/>
      <c r="D1" s="159"/>
      <c r="E1" s="159"/>
      <c r="F1" s="159"/>
      <c r="G1" s="14" t="s">
        <v>617</v>
      </c>
      <c r="H1" s="25">
        <v>2022</v>
      </c>
    </row>
    <row r="2" spans="1:8" s="16" customFormat="1" ht="18.899999999999999" customHeight="1" x14ac:dyDescent="0.3">
      <c r="A2" s="158" t="s">
        <v>621</v>
      </c>
      <c r="B2" s="159"/>
      <c r="C2" s="159"/>
      <c r="D2" s="159"/>
      <c r="E2" s="159"/>
      <c r="F2" s="159"/>
      <c r="G2" s="14" t="s">
        <v>618</v>
      </c>
      <c r="H2" s="25" t="s">
        <v>620</v>
      </c>
    </row>
    <row r="3" spans="1:8" s="16" customFormat="1" ht="18.899999999999999" customHeight="1" x14ac:dyDescent="0.3">
      <c r="A3" s="158" t="s">
        <v>663</v>
      </c>
      <c r="B3" s="159"/>
      <c r="C3" s="159"/>
      <c r="D3" s="159"/>
      <c r="E3" s="159"/>
      <c r="F3" s="159"/>
      <c r="G3" s="14" t="s">
        <v>619</v>
      </c>
      <c r="H3" s="25">
        <v>1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0</v>
      </c>
    </row>
    <row r="9" spans="1:8" x14ac:dyDescent="0.2">
      <c r="A9" s="22">
        <v>1115</v>
      </c>
      <c r="B9" s="20" t="s">
        <v>198</v>
      </c>
      <c r="C9" s="24">
        <v>0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480321.69</v>
      </c>
      <c r="D15" s="24">
        <v>479270.77</v>
      </c>
      <c r="E15" s="24">
        <v>477604.31</v>
      </c>
      <c r="F15" s="24">
        <v>400754.63</v>
      </c>
      <c r="G15" s="24">
        <v>380267.09</v>
      </c>
    </row>
    <row r="16" spans="1:8" x14ac:dyDescent="0.2">
      <c r="A16" s="22">
        <v>1124</v>
      </c>
      <c r="B16" s="20" t="s">
        <v>202</v>
      </c>
      <c r="C16" s="24">
        <v>16</v>
      </c>
      <c r="D16" s="24">
        <v>16</v>
      </c>
      <c r="E16" s="24">
        <v>16</v>
      </c>
      <c r="F16" s="24">
        <v>16</v>
      </c>
      <c r="G16" s="24">
        <v>6016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4539.05</v>
      </c>
      <c r="D20" s="24">
        <v>4539.05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10000</v>
      </c>
      <c r="D21" s="24">
        <v>10000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928</v>
      </c>
      <c r="D23" s="24">
        <v>928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5447.71</v>
      </c>
      <c r="D25" s="24">
        <v>5447.71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0</v>
      </c>
    </row>
    <row r="42" spans="1:8" x14ac:dyDescent="0.2">
      <c r="A42" s="22">
        <v>1151</v>
      </c>
      <c r="B42" s="20" t="s">
        <v>225</v>
      </c>
      <c r="C42" s="24">
        <v>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4323370.16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4313890.16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9480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2990677.7800000003</v>
      </c>
      <c r="D62" s="24">
        <f t="shared" ref="D62:E62" si="0">SUM(D63:D70)</f>
        <v>0</v>
      </c>
      <c r="E62" s="24">
        <f t="shared" si="0"/>
        <v>-436697.9</v>
      </c>
    </row>
    <row r="63" spans="1:9" x14ac:dyDescent="0.2">
      <c r="A63" s="22">
        <v>1241</v>
      </c>
      <c r="B63" s="20" t="s">
        <v>239</v>
      </c>
      <c r="C63" s="24">
        <v>548228.32999999996</v>
      </c>
      <c r="D63" s="24">
        <v>0</v>
      </c>
      <c r="E63" s="24">
        <v>-113982.59</v>
      </c>
    </row>
    <row r="64" spans="1:9" x14ac:dyDescent="0.2">
      <c r="A64" s="22">
        <v>1242</v>
      </c>
      <c r="B64" s="20" t="s">
        <v>240</v>
      </c>
      <c r="C64" s="24">
        <v>0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241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242</v>
      </c>
      <c r="C66" s="24">
        <v>2377407.9900000002</v>
      </c>
      <c r="D66" s="24">
        <v>0</v>
      </c>
      <c r="E66" s="24">
        <v>-322715.31</v>
      </c>
    </row>
    <row r="67" spans="1:9" x14ac:dyDescent="0.2">
      <c r="A67" s="22">
        <v>1245</v>
      </c>
      <c r="B67" s="20" t="s">
        <v>243</v>
      </c>
      <c r="C67" s="24">
        <v>0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244</v>
      </c>
      <c r="C68" s="24">
        <v>65041.46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245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0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249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178703.41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178703.41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254377.42</v>
      </c>
      <c r="D110" s="24">
        <f>SUM(D111:D119)</f>
        <v>254377.42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184524.4</v>
      </c>
      <c r="D111" s="24">
        <f>C111</f>
        <v>184524.4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0</v>
      </c>
      <c r="D112" s="24">
        <f t="shared" ref="D112:D119" si="1">C112</f>
        <v>0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928</v>
      </c>
      <c r="D113" s="24">
        <f t="shared" si="1"/>
        <v>928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13909.42</v>
      </c>
      <c r="D117" s="24">
        <f t="shared" si="1"/>
        <v>13909.42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55015.6</v>
      </c>
      <c r="D119" s="24">
        <f t="shared" si="1"/>
        <v>55015.6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6" x14ac:dyDescent="0.2">
      <c r="A145" s="22">
        <v>2199</v>
      </c>
      <c r="B145" s="20" t="s">
        <v>300</v>
      </c>
      <c r="C145" s="24">
        <v>0</v>
      </c>
    </row>
    <row r="146" spans="1:6" x14ac:dyDescent="0.2">
      <c r="A146" s="22">
        <v>2240</v>
      </c>
      <c r="B146" s="20" t="s">
        <v>301</v>
      </c>
      <c r="C146" s="24">
        <f>SUM(C147:C149)</f>
        <v>0</v>
      </c>
    </row>
    <row r="147" spans="1:6" x14ac:dyDescent="0.2">
      <c r="A147" s="22">
        <v>2241</v>
      </c>
      <c r="B147" s="20" t="s">
        <v>302</v>
      </c>
      <c r="C147" s="24">
        <v>0</v>
      </c>
    </row>
    <row r="148" spans="1:6" x14ac:dyDescent="0.2">
      <c r="A148" s="22">
        <v>2242</v>
      </c>
      <c r="B148" s="20" t="s">
        <v>303</v>
      </c>
      <c r="C148" s="24">
        <v>0</v>
      </c>
    </row>
    <row r="149" spans="1:6" x14ac:dyDescent="0.2">
      <c r="A149" s="22">
        <v>2249</v>
      </c>
      <c r="B149" s="20" t="s">
        <v>304</v>
      </c>
      <c r="C149" s="24">
        <v>0</v>
      </c>
    </row>
    <row r="151" spans="1:6" x14ac:dyDescent="0.2">
      <c r="B151" s="20" t="s">
        <v>637</v>
      </c>
    </row>
    <row r="156" spans="1:6" x14ac:dyDescent="0.2">
      <c r="B156" s="22" t="s">
        <v>664</v>
      </c>
      <c r="C156" s="157" t="s">
        <v>665</v>
      </c>
      <c r="D156" s="157"/>
      <c r="E156" s="157"/>
      <c r="F156" s="157"/>
    </row>
    <row r="157" spans="1:6" x14ac:dyDescent="0.2">
      <c r="B157" s="22" t="s">
        <v>666</v>
      </c>
      <c r="C157" s="157" t="s">
        <v>668</v>
      </c>
      <c r="D157" s="157"/>
      <c r="E157" s="157"/>
      <c r="F157" s="157"/>
    </row>
    <row r="158" spans="1:6" x14ac:dyDescent="0.2">
      <c r="B158" s="22" t="s">
        <v>667</v>
      </c>
      <c r="C158" s="157" t="s">
        <v>669</v>
      </c>
      <c r="D158" s="157"/>
      <c r="E158" s="157"/>
      <c r="F158" s="157"/>
    </row>
  </sheetData>
  <sheetProtection formatCells="0" formatColumns="0" formatRows="0" insertColumns="0" insertRows="0" insertHyperlinks="0" deleteColumns="0" deleteRows="0" sort="0" autoFilter="0" pivotTables="0"/>
  <mergeCells count="6">
    <mergeCell ref="C158:F158"/>
    <mergeCell ref="A1:F1"/>
    <mergeCell ref="A2:F2"/>
    <mergeCell ref="A3:F3"/>
    <mergeCell ref="C156:F156"/>
    <mergeCell ref="C157:F15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105" t="s">
        <v>190</v>
      </c>
      <c r="B2" s="106" t="s">
        <v>50</v>
      </c>
    </row>
    <row r="3" spans="1:2" x14ac:dyDescent="0.2">
      <c r="A3" s="107"/>
      <c r="B3" s="108"/>
    </row>
    <row r="4" spans="1:2" ht="15" customHeight="1" x14ac:dyDescent="0.2">
      <c r="A4" s="109" t="s">
        <v>1</v>
      </c>
      <c r="B4" s="110" t="s">
        <v>78</v>
      </c>
    </row>
    <row r="5" spans="1:2" ht="15" customHeight="1" x14ac:dyDescent="0.2">
      <c r="A5" s="111"/>
      <c r="B5" s="110" t="s">
        <v>51</v>
      </c>
    </row>
    <row r="6" spans="1:2" ht="15" customHeight="1" x14ac:dyDescent="0.2">
      <c r="A6" s="111"/>
      <c r="B6" s="112" t="s">
        <v>149</v>
      </c>
    </row>
    <row r="7" spans="1:2" ht="15" customHeight="1" x14ac:dyDescent="0.2">
      <c r="A7" s="111"/>
      <c r="B7" s="110" t="s">
        <v>52</v>
      </c>
    </row>
    <row r="8" spans="1:2" x14ac:dyDescent="0.2">
      <c r="A8" s="111"/>
    </row>
    <row r="9" spans="1:2" ht="15" customHeight="1" x14ac:dyDescent="0.2">
      <c r="A9" s="109" t="s">
        <v>3</v>
      </c>
      <c r="B9" s="110" t="s">
        <v>595</v>
      </c>
    </row>
    <row r="10" spans="1:2" ht="15" customHeight="1" x14ac:dyDescent="0.2">
      <c r="A10" s="111"/>
      <c r="B10" s="110" t="s">
        <v>596</v>
      </c>
    </row>
    <row r="11" spans="1:2" ht="15" customHeight="1" x14ac:dyDescent="0.2">
      <c r="A11" s="111"/>
      <c r="B11" s="110" t="s">
        <v>127</v>
      </c>
    </row>
    <row r="12" spans="1:2" ht="15" customHeight="1" x14ac:dyDescent="0.2">
      <c r="A12" s="111"/>
      <c r="B12" s="110" t="s">
        <v>126</v>
      </c>
    </row>
    <row r="13" spans="1:2" ht="15" customHeight="1" x14ac:dyDescent="0.2">
      <c r="A13" s="111"/>
      <c r="B13" s="110" t="s">
        <v>128</v>
      </c>
    </row>
    <row r="14" spans="1:2" x14ac:dyDescent="0.2">
      <c r="A14" s="111"/>
    </row>
    <row r="15" spans="1:2" ht="15" customHeight="1" x14ac:dyDescent="0.2">
      <c r="A15" s="109" t="s">
        <v>5</v>
      </c>
      <c r="B15" s="113" t="s">
        <v>53</v>
      </c>
    </row>
    <row r="16" spans="1:2" ht="15" customHeight="1" x14ac:dyDescent="0.2">
      <c r="A16" s="111"/>
      <c r="B16" s="113" t="s">
        <v>54</v>
      </c>
    </row>
    <row r="17" spans="1:2" ht="15" customHeight="1" x14ac:dyDescent="0.2">
      <c r="A17" s="111"/>
      <c r="B17" s="113" t="s">
        <v>55</v>
      </c>
    </row>
    <row r="18" spans="1:2" ht="15" customHeight="1" x14ac:dyDescent="0.2">
      <c r="A18" s="111"/>
      <c r="B18" s="110" t="s">
        <v>56</v>
      </c>
    </row>
    <row r="19" spans="1:2" ht="15" customHeight="1" x14ac:dyDescent="0.2">
      <c r="A19" s="111"/>
      <c r="B19" s="114" t="s">
        <v>137</v>
      </c>
    </row>
    <row r="20" spans="1:2" x14ac:dyDescent="0.2">
      <c r="A20" s="111"/>
    </row>
    <row r="21" spans="1:2" ht="15" customHeight="1" x14ac:dyDescent="0.2">
      <c r="A21" s="109" t="s">
        <v>133</v>
      </c>
      <c r="B21" s="1" t="s">
        <v>188</v>
      </c>
    </row>
    <row r="22" spans="1:2" ht="15" customHeight="1" x14ac:dyDescent="0.2">
      <c r="A22" s="111"/>
      <c r="B22" s="115" t="s">
        <v>189</v>
      </c>
    </row>
    <row r="23" spans="1:2" x14ac:dyDescent="0.2">
      <c r="A23" s="111"/>
    </row>
    <row r="24" spans="1:2" ht="15" customHeight="1" x14ac:dyDescent="0.2">
      <c r="A24" s="109" t="s">
        <v>7</v>
      </c>
      <c r="B24" s="114" t="s">
        <v>57</v>
      </c>
    </row>
    <row r="25" spans="1:2" ht="15" customHeight="1" x14ac:dyDescent="0.2">
      <c r="A25" s="111"/>
      <c r="B25" s="114" t="s">
        <v>129</v>
      </c>
    </row>
    <row r="26" spans="1:2" ht="15" customHeight="1" x14ac:dyDescent="0.2">
      <c r="A26" s="111"/>
      <c r="B26" s="114" t="s">
        <v>130</v>
      </c>
    </row>
    <row r="27" spans="1:2" x14ac:dyDescent="0.2">
      <c r="A27" s="111"/>
    </row>
    <row r="28" spans="1:2" ht="15" customHeight="1" x14ac:dyDescent="0.2">
      <c r="A28" s="109" t="s">
        <v>8</v>
      </c>
      <c r="B28" s="114" t="s">
        <v>58</v>
      </c>
    </row>
    <row r="29" spans="1:2" ht="15" customHeight="1" x14ac:dyDescent="0.2">
      <c r="A29" s="111"/>
      <c r="B29" s="114" t="s">
        <v>136</v>
      </c>
    </row>
    <row r="30" spans="1:2" ht="15" customHeight="1" x14ac:dyDescent="0.2">
      <c r="A30" s="111"/>
      <c r="B30" s="114" t="s">
        <v>59</v>
      </c>
    </row>
    <row r="31" spans="1:2" ht="15" customHeight="1" x14ac:dyDescent="0.2">
      <c r="A31" s="111"/>
      <c r="B31" s="116" t="s">
        <v>60</v>
      </c>
    </row>
    <row r="32" spans="1:2" x14ac:dyDescent="0.2">
      <c r="A32" s="111"/>
    </row>
    <row r="33" spans="1:2" ht="15" customHeight="1" x14ac:dyDescent="0.2">
      <c r="A33" s="109" t="s">
        <v>9</v>
      </c>
      <c r="B33" s="114" t="s">
        <v>61</v>
      </c>
    </row>
    <row r="34" spans="1:2" ht="15" customHeight="1" x14ac:dyDescent="0.2">
      <c r="A34" s="111"/>
      <c r="B34" s="114" t="s">
        <v>62</v>
      </c>
    </row>
    <row r="35" spans="1:2" x14ac:dyDescent="0.2">
      <c r="A35" s="111"/>
    </row>
    <row r="36" spans="1:2" ht="15" customHeight="1" x14ac:dyDescent="0.2">
      <c r="A36" s="109" t="s">
        <v>11</v>
      </c>
      <c r="B36" s="110" t="s">
        <v>131</v>
      </c>
    </row>
    <row r="37" spans="1:2" ht="15" customHeight="1" x14ac:dyDescent="0.2">
      <c r="A37" s="111"/>
      <c r="B37" s="110" t="s">
        <v>138</v>
      </c>
    </row>
    <row r="38" spans="1:2" ht="15" customHeight="1" x14ac:dyDescent="0.2">
      <c r="A38" s="111"/>
      <c r="B38" s="117" t="s">
        <v>191</v>
      </c>
    </row>
    <row r="39" spans="1:2" ht="15" customHeight="1" x14ac:dyDescent="0.2">
      <c r="A39" s="111"/>
      <c r="B39" s="110" t="s">
        <v>192</v>
      </c>
    </row>
    <row r="40" spans="1:2" ht="15" customHeight="1" x14ac:dyDescent="0.2">
      <c r="A40" s="111"/>
      <c r="B40" s="110" t="s">
        <v>134</v>
      </c>
    </row>
    <row r="41" spans="1:2" ht="15" customHeight="1" x14ac:dyDescent="0.2">
      <c r="A41" s="111"/>
      <c r="B41" s="110" t="s">
        <v>135</v>
      </c>
    </row>
    <row r="42" spans="1:2" x14ac:dyDescent="0.2">
      <c r="A42" s="111"/>
    </row>
    <row r="43" spans="1:2" ht="15" customHeight="1" x14ac:dyDescent="0.2">
      <c r="A43" s="109" t="s">
        <v>13</v>
      </c>
      <c r="B43" s="110" t="s">
        <v>139</v>
      </c>
    </row>
    <row r="44" spans="1:2" ht="15" customHeight="1" x14ac:dyDescent="0.2">
      <c r="A44" s="111"/>
      <c r="B44" s="110" t="s">
        <v>142</v>
      </c>
    </row>
    <row r="45" spans="1:2" ht="15" customHeight="1" x14ac:dyDescent="0.2">
      <c r="A45" s="111"/>
      <c r="B45" s="117" t="s">
        <v>193</v>
      </c>
    </row>
    <row r="46" spans="1:2" ht="15" customHeight="1" x14ac:dyDescent="0.2">
      <c r="A46" s="111"/>
      <c r="B46" s="110" t="s">
        <v>194</v>
      </c>
    </row>
    <row r="47" spans="1:2" ht="15" customHeight="1" x14ac:dyDescent="0.2">
      <c r="A47" s="111"/>
      <c r="B47" s="110" t="s">
        <v>141</v>
      </c>
    </row>
    <row r="48" spans="1:2" ht="15" customHeight="1" x14ac:dyDescent="0.2">
      <c r="A48" s="111"/>
      <c r="B48" s="110" t="s">
        <v>140</v>
      </c>
    </row>
    <row r="49" spans="1:2" x14ac:dyDescent="0.2">
      <c r="A49" s="111"/>
    </row>
    <row r="50" spans="1:2" ht="25.5" customHeight="1" x14ac:dyDescent="0.2">
      <c r="A50" s="109" t="s">
        <v>15</v>
      </c>
      <c r="B50" s="112" t="s">
        <v>170</v>
      </c>
    </row>
    <row r="51" spans="1:2" x14ac:dyDescent="0.2">
      <c r="A51" s="111"/>
    </row>
    <row r="52" spans="1:2" ht="15" customHeight="1" x14ac:dyDescent="0.2">
      <c r="A52" s="109" t="s">
        <v>17</v>
      </c>
      <c r="B52" s="110" t="s">
        <v>63</v>
      </c>
    </row>
    <row r="53" spans="1:2" x14ac:dyDescent="0.2">
      <c r="A53" s="111"/>
    </row>
    <row r="54" spans="1:2" ht="15" customHeight="1" x14ac:dyDescent="0.2">
      <c r="A54" s="109" t="s">
        <v>18</v>
      </c>
      <c r="B54" s="113" t="s">
        <v>64</v>
      </c>
    </row>
    <row r="55" spans="1:2" ht="15" customHeight="1" x14ac:dyDescent="0.2">
      <c r="A55" s="111"/>
      <c r="B55" s="113" t="s">
        <v>65</v>
      </c>
    </row>
    <row r="56" spans="1:2" ht="15" customHeight="1" x14ac:dyDescent="0.2">
      <c r="A56" s="111"/>
      <c r="B56" s="113" t="s">
        <v>66</v>
      </c>
    </row>
    <row r="57" spans="1:2" ht="15" customHeight="1" x14ac:dyDescent="0.2">
      <c r="A57" s="111"/>
      <c r="B57" s="113" t="s">
        <v>67</v>
      </c>
    </row>
    <row r="58" spans="1:2" ht="15" customHeight="1" x14ac:dyDescent="0.2">
      <c r="A58" s="111"/>
      <c r="B58" s="113" t="s">
        <v>68</v>
      </c>
    </row>
    <row r="59" spans="1:2" x14ac:dyDescent="0.2">
      <c r="A59" s="111"/>
    </row>
    <row r="60" spans="1:2" ht="15" customHeight="1" x14ac:dyDescent="0.2">
      <c r="A60" s="109" t="s">
        <v>20</v>
      </c>
      <c r="B60" s="114" t="s">
        <v>69</v>
      </c>
    </row>
    <row r="61" spans="1:2" x14ac:dyDescent="0.2">
      <c r="A61" s="111"/>
      <c r="B61" s="114"/>
    </row>
    <row r="62" spans="1:2" ht="15" customHeight="1" x14ac:dyDescent="0.2">
      <c r="A62" s="109" t="s">
        <v>21</v>
      </c>
      <c r="B62" s="110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8"/>
  <sheetViews>
    <sheetView topLeftCell="A193" zoomScaleNormal="100" workbookViewId="0">
      <selection activeCell="A2" sqref="A2:C2"/>
    </sheetView>
  </sheetViews>
  <sheetFormatPr baseColWidth="10" defaultColWidth="9.109375" defaultRowHeight="10.199999999999999" x14ac:dyDescent="0.2"/>
  <cols>
    <col min="1" max="1" width="10" style="20" customWidth="1"/>
    <col min="2" max="2" width="83" style="20" customWidth="1"/>
    <col min="3" max="4" width="15.6640625" style="20" customWidth="1"/>
    <col min="5" max="5" width="16.6640625" style="20" customWidth="1"/>
    <col min="6" max="16384" width="9.109375" style="20"/>
  </cols>
  <sheetData>
    <row r="1" spans="1:5" s="26" customFormat="1" ht="13.2" customHeight="1" x14ac:dyDescent="0.3">
      <c r="A1" s="155" t="s">
        <v>662</v>
      </c>
      <c r="B1" s="155"/>
      <c r="C1" s="155"/>
      <c r="D1" s="14" t="s">
        <v>617</v>
      </c>
      <c r="E1" s="25">
        <v>2022</v>
      </c>
    </row>
    <row r="2" spans="1:5" s="16" customFormat="1" ht="12.6" customHeight="1" x14ac:dyDescent="0.3">
      <c r="A2" s="155" t="s">
        <v>622</v>
      </c>
      <c r="B2" s="155"/>
      <c r="C2" s="155"/>
      <c r="D2" s="14" t="s">
        <v>618</v>
      </c>
      <c r="E2" s="25" t="s">
        <v>620</v>
      </c>
    </row>
    <row r="3" spans="1:5" s="16" customFormat="1" ht="14.4" customHeight="1" x14ac:dyDescent="0.3">
      <c r="A3" s="155" t="s">
        <v>663</v>
      </c>
      <c r="B3" s="155"/>
      <c r="C3" s="155"/>
      <c r="D3" s="14" t="s">
        <v>619</v>
      </c>
      <c r="E3" s="25">
        <v>1</v>
      </c>
    </row>
    <row r="4" spans="1:5" x14ac:dyDescent="0.2">
      <c r="A4" s="18" t="s">
        <v>196</v>
      </c>
      <c r="B4" s="19"/>
      <c r="C4" s="19"/>
      <c r="D4" s="19"/>
      <c r="E4" s="19"/>
    </row>
    <row r="5" spans="1:5" x14ac:dyDescent="0.2">
      <c r="A5" s="104" t="s">
        <v>575</v>
      </c>
      <c r="B5" s="47"/>
      <c r="C5" s="47"/>
      <c r="D5" s="47"/>
      <c r="E5" s="47"/>
    </row>
    <row r="6" spans="1:5" x14ac:dyDescent="0.2">
      <c r="A6" s="48" t="s">
        <v>146</v>
      </c>
      <c r="B6" s="48" t="s">
        <v>143</v>
      </c>
      <c r="C6" s="48" t="s">
        <v>144</v>
      </c>
      <c r="D6" s="48" t="s">
        <v>305</v>
      </c>
      <c r="E6" s="48"/>
    </row>
    <row r="7" spans="1:5" x14ac:dyDescent="0.2">
      <c r="A7" s="50">
        <v>4100</v>
      </c>
      <c r="B7" s="51" t="s">
        <v>306</v>
      </c>
      <c r="C7" s="55">
        <f>SUM(C8+C18+C24+C27+C33+C36+C45)</f>
        <v>725411</v>
      </c>
      <c r="D7" s="100"/>
      <c r="E7" s="49"/>
    </row>
    <row r="8" spans="1:5" x14ac:dyDescent="0.2">
      <c r="A8" s="50">
        <v>4110</v>
      </c>
      <c r="B8" s="51" t="s">
        <v>307</v>
      </c>
      <c r="C8" s="55">
        <f>SUM(C9:C17)</f>
        <v>0</v>
      </c>
      <c r="D8" s="100"/>
      <c r="E8" s="49"/>
    </row>
    <row r="9" spans="1:5" x14ac:dyDescent="0.2">
      <c r="A9" s="50">
        <v>4111</v>
      </c>
      <c r="B9" s="51" t="s">
        <v>308</v>
      </c>
      <c r="C9" s="55">
        <v>0</v>
      </c>
      <c r="D9" s="100"/>
      <c r="E9" s="49"/>
    </row>
    <row r="10" spans="1:5" x14ac:dyDescent="0.2">
      <c r="A10" s="50">
        <v>4112</v>
      </c>
      <c r="B10" s="51" t="s">
        <v>309</v>
      </c>
      <c r="C10" s="55">
        <v>0</v>
      </c>
      <c r="D10" s="100"/>
      <c r="E10" s="49"/>
    </row>
    <row r="11" spans="1:5" x14ac:dyDescent="0.2">
      <c r="A11" s="50">
        <v>4113</v>
      </c>
      <c r="B11" s="51" t="s">
        <v>310</v>
      </c>
      <c r="C11" s="55">
        <v>0</v>
      </c>
      <c r="D11" s="100"/>
      <c r="E11" s="49"/>
    </row>
    <row r="12" spans="1:5" x14ac:dyDescent="0.2">
      <c r="A12" s="50">
        <v>4114</v>
      </c>
      <c r="B12" s="51" t="s">
        <v>311</v>
      </c>
      <c r="C12" s="55">
        <v>0</v>
      </c>
      <c r="D12" s="100"/>
      <c r="E12" s="49"/>
    </row>
    <row r="13" spans="1:5" x14ac:dyDescent="0.2">
      <c r="A13" s="50">
        <v>4115</v>
      </c>
      <c r="B13" s="51" t="s">
        <v>312</v>
      </c>
      <c r="C13" s="55">
        <v>0</v>
      </c>
      <c r="D13" s="100"/>
      <c r="E13" s="49"/>
    </row>
    <row r="14" spans="1:5" x14ac:dyDescent="0.2">
      <c r="A14" s="50">
        <v>4116</v>
      </c>
      <c r="B14" s="51" t="s">
        <v>313</v>
      </c>
      <c r="C14" s="55">
        <v>0</v>
      </c>
      <c r="D14" s="100"/>
      <c r="E14" s="49"/>
    </row>
    <row r="15" spans="1:5" x14ac:dyDescent="0.2">
      <c r="A15" s="50">
        <v>4117</v>
      </c>
      <c r="B15" s="51" t="s">
        <v>314</v>
      </c>
      <c r="C15" s="55">
        <v>0</v>
      </c>
      <c r="D15" s="100"/>
      <c r="E15" s="49"/>
    </row>
    <row r="16" spans="1:5" ht="20.399999999999999" x14ac:dyDescent="0.2">
      <c r="A16" s="50">
        <v>4118</v>
      </c>
      <c r="B16" s="52" t="s">
        <v>494</v>
      </c>
      <c r="C16" s="55">
        <v>0</v>
      </c>
      <c r="D16" s="100"/>
      <c r="E16" s="49"/>
    </row>
    <row r="17" spans="1:5" x14ac:dyDescent="0.2">
      <c r="A17" s="50">
        <v>4119</v>
      </c>
      <c r="B17" s="51" t="s">
        <v>315</v>
      </c>
      <c r="C17" s="55">
        <v>0</v>
      </c>
      <c r="D17" s="100"/>
      <c r="E17" s="49"/>
    </row>
    <row r="18" spans="1:5" x14ac:dyDescent="0.2">
      <c r="A18" s="50">
        <v>4120</v>
      </c>
      <c r="B18" s="51" t="s">
        <v>316</v>
      </c>
      <c r="C18" s="55">
        <f>SUM(C19:C23)</f>
        <v>0</v>
      </c>
      <c r="D18" s="100"/>
      <c r="E18" s="49"/>
    </row>
    <row r="19" spans="1:5" x14ac:dyDescent="0.2">
      <c r="A19" s="50">
        <v>4121</v>
      </c>
      <c r="B19" s="51" t="s">
        <v>317</v>
      </c>
      <c r="C19" s="55">
        <v>0</v>
      </c>
      <c r="D19" s="100"/>
      <c r="E19" s="49"/>
    </row>
    <row r="20" spans="1:5" x14ac:dyDescent="0.2">
      <c r="A20" s="50">
        <v>4122</v>
      </c>
      <c r="B20" s="51" t="s">
        <v>495</v>
      </c>
      <c r="C20" s="55">
        <v>0</v>
      </c>
      <c r="D20" s="100"/>
      <c r="E20" s="49"/>
    </row>
    <row r="21" spans="1:5" x14ac:dyDescent="0.2">
      <c r="A21" s="50">
        <v>4123</v>
      </c>
      <c r="B21" s="51" t="s">
        <v>318</v>
      </c>
      <c r="C21" s="55">
        <v>0</v>
      </c>
      <c r="D21" s="100"/>
      <c r="E21" s="49"/>
    </row>
    <row r="22" spans="1:5" x14ac:dyDescent="0.2">
      <c r="A22" s="50">
        <v>4124</v>
      </c>
      <c r="B22" s="51" t="s">
        <v>319</v>
      </c>
      <c r="C22" s="55">
        <v>0</v>
      </c>
      <c r="D22" s="100"/>
      <c r="E22" s="49"/>
    </row>
    <row r="23" spans="1:5" x14ac:dyDescent="0.2">
      <c r="A23" s="50">
        <v>4129</v>
      </c>
      <c r="B23" s="51" t="s">
        <v>320</v>
      </c>
      <c r="C23" s="55">
        <v>0</v>
      </c>
      <c r="D23" s="100"/>
      <c r="E23" s="49"/>
    </row>
    <row r="24" spans="1:5" x14ac:dyDescent="0.2">
      <c r="A24" s="50">
        <v>4130</v>
      </c>
      <c r="B24" s="51" t="s">
        <v>321</v>
      </c>
      <c r="C24" s="55">
        <f>SUM(C25:C26)</f>
        <v>0</v>
      </c>
      <c r="D24" s="100"/>
      <c r="E24" s="49"/>
    </row>
    <row r="25" spans="1:5" x14ac:dyDescent="0.2">
      <c r="A25" s="50">
        <v>4131</v>
      </c>
      <c r="B25" s="51" t="s">
        <v>322</v>
      </c>
      <c r="C25" s="55">
        <v>0</v>
      </c>
      <c r="D25" s="100"/>
      <c r="E25" s="49"/>
    </row>
    <row r="26" spans="1:5" ht="20.399999999999999" x14ac:dyDescent="0.2">
      <c r="A26" s="50">
        <v>4132</v>
      </c>
      <c r="B26" s="52" t="s">
        <v>496</v>
      </c>
      <c r="C26" s="55">
        <v>0</v>
      </c>
      <c r="D26" s="100"/>
      <c r="E26" s="49"/>
    </row>
    <row r="27" spans="1:5" x14ac:dyDescent="0.2">
      <c r="A27" s="50">
        <v>4140</v>
      </c>
      <c r="B27" s="51" t="s">
        <v>323</v>
      </c>
      <c r="C27" s="55">
        <f>SUM(C28:C32)</f>
        <v>0</v>
      </c>
      <c r="D27" s="100"/>
      <c r="E27" s="49"/>
    </row>
    <row r="28" spans="1:5" x14ac:dyDescent="0.2">
      <c r="A28" s="50">
        <v>4141</v>
      </c>
      <c r="B28" s="51" t="s">
        <v>324</v>
      </c>
      <c r="C28" s="55">
        <v>0</v>
      </c>
      <c r="D28" s="100"/>
      <c r="E28" s="49"/>
    </row>
    <row r="29" spans="1:5" x14ac:dyDescent="0.2">
      <c r="A29" s="50">
        <v>4143</v>
      </c>
      <c r="B29" s="51" t="s">
        <v>325</v>
      </c>
      <c r="C29" s="55">
        <v>0</v>
      </c>
      <c r="D29" s="100"/>
      <c r="E29" s="49"/>
    </row>
    <row r="30" spans="1:5" x14ac:dyDescent="0.2">
      <c r="A30" s="50">
        <v>4144</v>
      </c>
      <c r="B30" s="51" t="s">
        <v>326</v>
      </c>
      <c r="C30" s="55">
        <v>0</v>
      </c>
      <c r="D30" s="100"/>
      <c r="E30" s="49"/>
    </row>
    <row r="31" spans="1:5" ht="20.399999999999999" x14ac:dyDescent="0.2">
      <c r="A31" s="50">
        <v>4145</v>
      </c>
      <c r="B31" s="52" t="s">
        <v>497</v>
      </c>
      <c r="C31" s="55">
        <v>0</v>
      </c>
      <c r="D31" s="100"/>
      <c r="E31" s="49"/>
    </row>
    <row r="32" spans="1:5" x14ac:dyDescent="0.2">
      <c r="A32" s="50">
        <v>4149</v>
      </c>
      <c r="B32" s="51" t="s">
        <v>327</v>
      </c>
      <c r="C32" s="55">
        <v>0</v>
      </c>
      <c r="D32" s="100"/>
      <c r="E32" s="49"/>
    </row>
    <row r="33" spans="1:5" x14ac:dyDescent="0.2">
      <c r="A33" s="50">
        <v>4150</v>
      </c>
      <c r="B33" s="51" t="s">
        <v>498</v>
      </c>
      <c r="C33" s="55">
        <f>SUM(C34:C35)</f>
        <v>0</v>
      </c>
      <c r="D33" s="100"/>
      <c r="E33" s="49"/>
    </row>
    <row r="34" spans="1:5" x14ac:dyDescent="0.2">
      <c r="A34" s="50">
        <v>4151</v>
      </c>
      <c r="B34" s="51" t="s">
        <v>498</v>
      </c>
      <c r="C34" s="55">
        <v>0</v>
      </c>
      <c r="D34" s="100"/>
      <c r="E34" s="49"/>
    </row>
    <row r="35" spans="1:5" ht="20.399999999999999" x14ac:dyDescent="0.2">
      <c r="A35" s="50">
        <v>4154</v>
      </c>
      <c r="B35" s="52" t="s">
        <v>499</v>
      </c>
      <c r="C35" s="55">
        <v>0</v>
      </c>
      <c r="D35" s="100"/>
      <c r="E35" s="49"/>
    </row>
    <row r="36" spans="1:5" x14ac:dyDescent="0.2">
      <c r="A36" s="50">
        <v>4160</v>
      </c>
      <c r="B36" s="51" t="s">
        <v>500</v>
      </c>
      <c r="C36" s="55">
        <f>SUM(C37:C44)</f>
        <v>0</v>
      </c>
      <c r="D36" s="100"/>
      <c r="E36" s="49"/>
    </row>
    <row r="37" spans="1:5" x14ac:dyDescent="0.2">
      <c r="A37" s="50">
        <v>4161</v>
      </c>
      <c r="B37" s="51" t="s">
        <v>328</v>
      </c>
      <c r="C37" s="55">
        <v>0</v>
      </c>
      <c r="D37" s="100"/>
      <c r="E37" s="49"/>
    </row>
    <row r="38" spans="1:5" x14ac:dyDescent="0.2">
      <c r="A38" s="50">
        <v>4162</v>
      </c>
      <c r="B38" s="51" t="s">
        <v>329</v>
      </c>
      <c r="C38" s="55">
        <v>0</v>
      </c>
      <c r="D38" s="100"/>
      <c r="E38" s="49"/>
    </row>
    <row r="39" spans="1:5" x14ac:dyDescent="0.2">
      <c r="A39" s="50">
        <v>4163</v>
      </c>
      <c r="B39" s="51" t="s">
        <v>330</v>
      </c>
      <c r="C39" s="55">
        <v>0</v>
      </c>
      <c r="D39" s="100"/>
      <c r="E39" s="49"/>
    </row>
    <row r="40" spans="1:5" x14ac:dyDescent="0.2">
      <c r="A40" s="50">
        <v>4164</v>
      </c>
      <c r="B40" s="51" t="s">
        <v>331</v>
      </c>
      <c r="C40" s="55">
        <v>0</v>
      </c>
      <c r="D40" s="100"/>
      <c r="E40" s="49"/>
    </row>
    <row r="41" spans="1:5" x14ac:dyDescent="0.2">
      <c r="A41" s="50">
        <v>4165</v>
      </c>
      <c r="B41" s="51" t="s">
        <v>332</v>
      </c>
      <c r="C41" s="55">
        <v>0</v>
      </c>
      <c r="D41" s="100"/>
      <c r="E41" s="49"/>
    </row>
    <row r="42" spans="1:5" ht="20.399999999999999" x14ac:dyDescent="0.2">
      <c r="A42" s="50">
        <v>4166</v>
      </c>
      <c r="B42" s="52" t="s">
        <v>501</v>
      </c>
      <c r="C42" s="55">
        <v>0</v>
      </c>
      <c r="D42" s="100"/>
      <c r="E42" s="49"/>
    </row>
    <row r="43" spans="1:5" x14ac:dyDescent="0.2">
      <c r="A43" s="50">
        <v>4168</v>
      </c>
      <c r="B43" s="51" t="s">
        <v>333</v>
      </c>
      <c r="C43" s="55">
        <v>0</v>
      </c>
      <c r="D43" s="100"/>
      <c r="E43" s="49"/>
    </row>
    <row r="44" spans="1:5" x14ac:dyDescent="0.2">
      <c r="A44" s="50">
        <v>4169</v>
      </c>
      <c r="B44" s="51" t="s">
        <v>334</v>
      </c>
      <c r="C44" s="55">
        <v>0</v>
      </c>
      <c r="D44" s="100"/>
      <c r="E44" s="49"/>
    </row>
    <row r="45" spans="1:5" x14ac:dyDescent="0.2">
      <c r="A45" s="50">
        <v>4170</v>
      </c>
      <c r="B45" s="51" t="s">
        <v>612</v>
      </c>
      <c r="C45" s="55">
        <f>SUM(C46:C53)</f>
        <v>725411</v>
      </c>
      <c r="D45" s="100"/>
      <c r="E45" s="49"/>
    </row>
    <row r="46" spans="1:5" x14ac:dyDescent="0.2">
      <c r="A46" s="50">
        <v>4171</v>
      </c>
      <c r="B46" s="53" t="s">
        <v>502</v>
      </c>
      <c r="C46" s="55">
        <v>0</v>
      </c>
      <c r="D46" s="100"/>
      <c r="E46" s="49"/>
    </row>
    <row r="47" spans="1:5" x14ac:dyDescent="0.2">
      <c r="A47" s="50">
        <v>4172</v>
      </c>
      <c r="B47" s="51" t="s">
        <v>503</v>
      </c>
      <c r="C47" s="55">
        <v>0</v>
      </c>
      <c r="D47" s="100"/>
      <c r="E47" s="49"/>
    </row>
    <row r="48" spans="1:5" ht="20.399999999999999" x14ac:dyDescent="0.2">
      <c r="A48" s="50">
        <v>4173</v>
      </c>
      <c r="B48" s="52" t="s">
        <v>504</v>
      </c>
      <c r="C48" s="55">
        <v>725411</v>
      </c>
      <c r="D48" s="100"/>
      <c r="E48" s="49"/>
    </row>
    <row r="49" spans="1:5" ht="20.399999999999999" x14ac:dyDescent="0.2">
      <c r="A49" s="50">
        <v>4174</v>
      </c>
      <c r="B49" s="52" t="s">
        <v>505</v>
      </c>
      <c r="C49" s="55">
        <v>0</v>
      </c>
      <c r="D49" s="100"/>
      <c r="E49" s="49"/>
    </row>
    <row r="50" spans="1:5" ht="20.399999999999999" x14ac:dyDescent="0.2">
      <c r="A50" s="50">
        <v>4175</v>
      </c>
      <c r="B50" s="52" t="s">
        <v>506</v>
      </c>
      <c r="C50" s="55">
        <v>0</v>
      </c>
      <c r="D50" s="100"/>
      <c r="E50" s="49"/>
    </row>
    <row r="51" spans="1:5" ht="20.399999999999999" x14ac:dyDescent="0.2">
      <c r="A51" s="50">
        <v>4176</v>
      </c>
      <c r="B51" s="52" t="s">
        <v>507</v>
      </c>
      <c r="C51" s="55">
        <v>0</v>
      </c>
      <c r="D51" s="100"/>
      <c r="E51" s="49"/>
    </row>
    <row r="52" spans="1:5" ht="20.399999999999999" x14ac:dyDescent="0.2">
      <c r="A52" s="50">
        <v>4177</v>
      </c>
      <c r="B52" s="52" t="s">
        <v>508</v>
      </c>
      <c r="C52" s="55">
        <v>0</v>
      </c>
      <c r="D52" s="100"/>
      <c r="E52" s="49"/>
    </row>
    <row r="53" spans="1:5" x14ac:dyDescent="0.2">
      <c r="A53" s="50">
        <v>4178</v>
      </c>
      <c r="B53" s="52" t="s">
        <v>509</v>
      </c>
      <c r="C53" s="55">
        <v>0</v>
      </c>
      <c r="D53" s="100"/>
      <c r="E53" s="49"/>
    </row>
    <row r="54" spans="1:5" x14ac:dyDescent="0.2">
      <c r="A54" s="50"/>
      <c r="B54" s="52"/>
      <c r="C54" s="55"/>
      <c r="D54" s="100"/>
      <c r="E54" s="49"/>
    </row>
    <row r="55" spans="1:5" x14ac:dyDescent="0.2">
      <c r="A55" s="47" t="s">
        <v>574</v>
      </c>
      <c r="B55" s="47"/>
      <c r="C55" s="47"/>
      <c r="D55" s="47"/>
      <c r="E55" s="47"/>
    </row>
    <row r="56" spans="1:5" x14ac:dyDescent="0.2">
      <c r="A56" s="48" t="s">
        <v>146</v>
      </c>
      <c r="B56" s="48" t="s">
        <v>143</v>
      </c>
      <c r="C56" s="48" t="s">
        <v>144</v>
      </c>
      <c r="D56" s="48" t="s">
        <v>305</v>
      </c>
      <c r="E56" s="48"/>
    </row>
    <row r="57" spans="1:5" ht="30.6" x14ac:dyDescent="0.2">
      <c r="A57" s="50">
        <v>4200</v>
      </c>
      <c r="B57" s="52" t="s">
        <v>510</v>
      </c>
      <c r="C57" s="55">
        <f>+C58+C64</f>
        <v>2331898.71</v>
      </c>
      <c r="D57" s="100"/>
      <c r="E57" s="49"/>
    </row>
    <row r="58" spans="1:5" x14ac:dyDescent="0.2">
      <c r="A58" s="50">
        <v>4210</v>
      </c>
      <c r="B58" s="52" t="s">
        <v>511</v>
      </c>
      <c r="C58" s="55">
        <f>SUM(C59:C63)</f>
        <v>0</v>
      </c>
      <c r="D58" s="100"/>
      <c r="E58" s="49"/>
    </row>
    <row r="59" spans="1:5" x14ac:dyDescent="0.2">
      <c r="A59" s="50">
        <v>4211</v>
      </c>
      <c r="B59" s="51" t="s">
        <v>335</v>
      </c>
      <c r="C59" s="55">
        <v>0</v>
      </c>
      <c r="D59" s="100"/>
      <c r="E59" s="49"/>
    </row>
    <row r="60" spans="1:5" x14ac:dyDescent="0.2">
      <c r="A60" s="50">
        <v>4212</v>
      </c>
      <c r="B60" s="51" t="s">
        <v>336</v>
      </c>
      <c r="C60" s="55">
        <v>0</v>
      </c>
      <c r="D60" s="100"/>
      <c r="E60" s="49"/>
    </row>
    <row r="61" spans="1:5" x14ac:dyDescent="0.2">
      <c r="A61" s="50">
        <v>4213</v>
      </c>
      <c r="B61" s="51" t="s">
        <v>337</v>
      </c>
      <c r="C61" s="55">
        <v>0</v>
      </c>
      <c r="D61" s="100"/>
      <c r="E61" s="49"/>
    </row>
    <row r="62" spans="1:5" x14ac:dyDescent="0.2">
      <c r="A62" s="50">
        <v>4214</v>
      </c>
      <c r="B62" s="51" t="s">
        <v>512</v>
      </c>
      <c r="C62" s="55">
        <v>0</v>
      </c>
      <c r="D62" s="100"/>
      <c r="E62" s="49"/>
    </row>
    <row r="63" spans="1:5" x14ac:dyDescent="0.2">
      <c r="A63" s="50">
        <v>4215</v>
      </c>
      <c r="B63" s="51" t="s">
        <v>513</v>
      </c>
      <c r="C63" s="55">
        <v>0</v>
      </c>
      <c r="D63" s="100"/>
      <c r="E63" s="49"/>
    </row>
    <row r="64" spans="1:5" x14ac:dyDescent="0.2">
      <c r="A64" s="50">
        <v>4220</v>
      </c>
      <c r="B64" s="51" t="s">
        <v>338</v>
      </c>
      <c r="C64" s="55">
        <f>SUM(C65:C68)</f>
        <v>2331898.71</v>
      </c>
      <c r="D64" s="100"/>
      <c r="E64" s="49"/>
    </row>
    <row r="65" spans="1:5" x14ac:dyDescent="0.2">
      <c r="A65" s="50">
        <v>4221</v>
      </c>
      <c r="B65" s="51" t="s">
        <v>339</v>
      </c>
      <c r="C65" s="55">
        <v>2331898.71</v>
      </c>
      <c r="D65" s="100"/>
      <c r="E65" s="49"/>
    </row>
    <row r="66" spans="1:5" x14ac:dyDescent="0.2">
      <c r="A66" s="50">
        <v>4223</v>
      </c>
      <c r="B66" s="51" t="s">
        <v>340</v>
      </c>
      <c r="C66" s="55">
        <v>0</v>
      </c>
      <c r="D66" s="100"/>
      <c r="E66" s="49"/>
    </row>
    <row r="67" spans="1:5" x14ac:dyDescent="0.2">
      <c r="A67" s="50">
        <v>4225</v>
      </c>
      <c r="B67" s="51" t="s">
        <v>342</v>
      </c>
      <c r="C67" s="55">
        <v>0</v>
      </c>
      <c r="D67" s="100"/>
      <c r="E67" s="49"/>
    </row>
    <row r="68" spans="1:5" x14ac:dyDescent="0.2">
      <c r="A68" s="50">
        <v>4227</v>
      </c>
      <c r="B68" s="51" t="s">
        <v>514</v>
      </c>
      <c r="C68" s="55">
        <v>0</v>
      </c>
      <c r="D68" s="100"/>
      <c r="E68" s="49"/>
    </row>
    <row r="69" spans="1:5" x14ac:dyDescent="0.2">
      <c r="A69" s="49"/>
      <c r="B69" s="49"/>
      <c r="C69" s="49"/>
      <c r="D69" s="49"/>
      <c r="E69" s="49"/>
    </row>
    <row r="70" spans="1:5" x14ac:dyDescent="0.2">
      <c r="A70" s="104" t="s">
        <v>582</v>
      </c>
      <c r="B70" s="47"/>
      <c r="C70" s="47"/>
      <c r="D70" s="47"/>
      <c r="E70" s="47"/>
    </row>
    <row r="71" spans="1:5" x14ac:dyDescent="0.2">
      <c r="A71" s="48" t="s">
        <v>146</v>
      </c>
      <c r="B71" s="48" t="s">
        <v>143</v>
      </c>
      <c r="C71" s="48" t="s">
        <v>144</v>
      </c>
      <c r="D71" s="48" t="s">
        <v>147</v>
      </c>
      <c r="E71" s="48" t="s">
        <v>207</v>
      </c>
    </row>
    <row r="72" spans="1:5" x14ac:dyDescent="0.2">
      <c r="A72" s="54">
        <v>4300</v>
      </c>
      <c r="B72" s="51" t="s">
        <v>343</v>
      </c>
      <c r="C72" s="55">
        <f>C73+C76+C82+C84+C86</f>
        <v>52572.02</v>
      </c>
      <c r="D72" s="56"/>
      <c r="E72" s="56"/>
    </row>
    <row r="73" spans="1:5" x14ac:dyDescent="0.2">
      <c r="A73" s="54">
        <v>4310</v>
      </c>
      <c r="B73" s="51" t="s">
        <v>344</v>
      </c>
      <c r="C73" s="55">
        <f>SUM(C74:C75)</f>
        <v>0</v>
      </c>
      <c r="D73" s="56"/>
      <c r="E73" s="56"/>
    </row>
    <row r="74" spans="1:5" x14ac:dyDescent="0.2">
      <c r="A74" s="54">
        <v>4311</v>
      </c>
      <c r="B74" s="51" t="s">
        <v>515</v>
      </c>
      <c r="C74" s="55">
        <v>0</v>
      </c>
      <c r="D74" s="56"/>
      <c r="E74" s="56"/>
    </row>
    <row r="75" spans="1:5" x14ac:dyDescent="0.2">
      <c r="A75" s="54">
        <v>4319</v>
      </c>
      <c r="B75" s="51" t="s">
        <v>345</v>
      </c>
      <c r="C75" s="55">
        <v>0</v>
      </c>
      <c r="D75" s="56"/>
      <c r="E75" s="56"/>
    </row>
    <row r="76" spans="1:5" x14ac:dyDescent="0.2">
      <c r="A76" s="54">
        <v>4320</v>
      </c>
      <c r="B76" s="51" t="s">
        <v>346</v>
      </c>
      <c r="C76" s="55">
        <f>SUM(C77:C81)</f>
        <v>0</v>
      </c>
      <c r="D76" s="56"/>
      <c r="E76" s="56"/>
    </row>
    <row r="77" spans="1:5" x14ac:dyDescent="0.2">
      <c r="A77" s="54">
        <v>4321</v>
      </c>
      <c r="B77" s="51" t="s">
        <v>347</v>
      </c>
      <c r="C77" s="55">
        <v>0</v>
      </c>
      <c r="D77" s="56"/>
      <c r="E77" s="56"/>
    </row>
    <row r="78" spans="1:5" x14ac:dyDescent="0.2">
      <c r="A78" s="54">
        <v>4322</v>
      </c>
      <c r="B78" s="51" t="s">
        <v>348</v>
      </c>
      <c r="C78" s="55">
        <v>0</v>
      </c>
      <c r="D78" s="56"/>
      <c r="E78" s="56"/>
    </row>
    <row r="79" spans="1:5" x14ac:dyDescent="0.2">
      <c r="A79" s="54">
        <v>4323</v>
      </c>
      <c r="B79" s="51" t="s">
        <v>349</v>
      </c>
      <c r="C79" s="55">
        <v>0</v>
      </c>
      <c r="D79" s="56"/>
      <c r="E79" s="56"/>
    </row>
    <row r="80" spans="1:5" x14ac:dyDescent="0.2">
      <c r="A80" s="54">
        <v>4324</v>
      </c>
      <c r="B80" s="51" t="s">
        <v>350</v>
      </c>
      <c r="C80" s="55">
        <v>0</v>
      </c>
      <c r="D80" s="56"/>
      <c r="E80" s="56"/>
    </row>
    <row r="81" spans="1:5" x14ac:dyDescent="0.2">
      <c r="A81" s="54">
        <v>4325</v>
      </c>
      <c r="B81" s="51" t="s">
        <v>351</v>
      </c>
      <c r="C81" s="55">
        <v>0</v>
      </c>
      <c r="D81" s="56"/>
      <c r="E81" s="56"/>
    </row>
    <row r="82" spans="1:5" x14ac:dyDescent="0.2">
      <c r="A82" s="54">
        <v>4330</v>
      </c>
      <c r="B82" s="51" t="s">
        <v>352</v>
      </c>
      <c r="C82" s="55">
        <f>SUM(C83)</f>
        <v>0</v>
      </c>
      <c r="D82" s="56"/>
      <c r="E82" s="56"/>
    </row>
    <row r="83" spans="1:5" x14ac:dyDescent="0.2">
      <c r="A83" s="54">
        <v>4331</v>
      </c>
      <c r="B83" s="51" t="s">
        <v>352</v>
      </c>
      <c r="C83" s="55">
        <v>0</v>
      </c>
      <c r="D83" s="56"/>
      <c r="E83" s="56"/>
    </row>
    <row r="84" spans="1:5" x14ac:dyDescent="0.2">
      <c r="A84" s="54">
        <v>4340</v>
      </c>
      <c r="B84" s="51" t="s">
        <v>353</v>
      </c>
      <c r="C84" s="55">
        <f>SUM(C85)</f>
        <v>0</v>
      </c>
      <c r="D84" s="56"/>
      <c r="E84" s="56"/>
    </row>
    <row r="85" spans="1:5" x14ac:dyDescent="0.2">
      <c r="A85" s="54">
        <v>4341</v>
      </c>
      <c r="B85" s="51" t="s">
        <v>353</v>
      </c>
      <c r="C85" s="55">
        <v>0</v>
      </c>
      <c r="D85" s="56"/>
      <c r="E85" s="56"/>
    </row>
    <row r="86" spans="1:5" x14ac:dyDescent="0.2">
      <c r="A86" s="54">
        <v>4390</v>
      </c>
      <c r="B86" s="51" t="s">
        <v>354</v>
      </c>
      <c r="C86" s="55">
        <f>SUM(C87:C93)</f>
        <v>52572.02</v>
      </c>
      <c r="D86" s="56"/>
      <c r="E86" s="56"/>
    </row>
    <row r="87" spans="1:5" x14ac:dyDescent="0.2">
      <c r="A87" s="54">
        <v>4392</v>
      </c>
      <c r="B87" s="51" t="s">
        <v>355</v>
      </c>
      <c r="C87" s="55">
        <v>0</v>
      </c>
      <c r="D87" s="56"/>
      <c r="E87" s="56"/>
    </row>
    <row r="88" spans="1:5" x14ac:dyDescent="0.2">
      <c r="A88" s="54">
        <v>4393</v>
      </c>
      <c r="B88" s="51" t="s">
        <v>516</v>
      </c>
      <c r="C88" s="55">
        <v>0</v>
      </c>
      <c r="D88" s="56"/>
      <c r="E88" s="56"/>
    </row>
    <row r="89" spans="1:5" x14ac:dyDescent="0.2">
      <c r="A89" s="54">
        <v>4394</v>
      </c>
      <c r="B89" s="51" t="s">
        <v>356</v>
      </c>
      <c r="C89" s="55">
        <v>0</v>
      </c>
      <c r="D89" s="56"/>
      <c r="E89" s="56"/>
    </row>
    <row r="90" spans="1:5" x14ac:dyDescent="0.2">
      <c r="A90" s="54">
        <v>4395</v>
      </c>
      <c r="B90" s="51" t="s">
        <v>357</v>
      </c>
      <c r="C90" s="55">
        <v>0</v>
      </c>
      <c r="D90" s="56"/>
      <c r="E90" s="56"/>
    </row>
    <row r="91" spans="1:5" x14ac:dyDescent="0.2">
      <c r="A91" s="54">
        <v>4396</v>
      </c>
      <c r="B91" s="51" t="s">
        <v>358</v>
      </c>
      <c r="C91" s="55">
        <v>0</v>
      </c>
      <c r="D91" s="56"/>
      <c r="E91" s="56"/>
    </row>
    <row r="92" spans="1:5" x14ac:dyDescent="0.2">
      <c r="A92" s="54">
        <v>4397</v>
      </c>
      <c r="B92" s="51" t="s">
        <v>517</v>
      </c>
      <c r="C92" s="55">
        <v>0</v>
      </c>
      <c r="D92" s="56"/>
      <c r="E92" s="56"/>
    </row>
    <row r="93" spans="1:5" x14ac:dyDescent="0.2">
      <c r="A93" s="54">
        <v>4399</v>
      </c>
      <c r="B93" s="51" t="s">
        <v>354</v>
      </c>
      <c r="C93" s="55">
        <v>52572.02</v>
      </c>
      <c r="D93" s="56"/>
      <c r="E93" s="56"/>
    </row>
    <row r="94" spans="1:5" x14ac:dyDescent="0.2">
      <c r="A94" s="49"/>
      <c r="B94" s="49"/>
      <c r="C94" s="49"/>
      <c r="D94" s="49"/>
      <c r="E94" s="49"/>
    </row>
    <row r="95" spans="1:5" x14ac:dyDescent="0.2">
      <c r="A95" s="104" t="s">
        <v>576</v>
      </c>
      <c r="B95" s="47"/>
      <c r="C95" s="47"/>
      <c r="D95" s="47"/>
      <c r="E95" s="47"/>
    </row>
    <row r="96" spans="1:5" x14ac:dyDescent="0.2">
      <c r="A96" s="48" t="s">
        <v>146</v>
      </c>
      <c r="B96" s="48" t="s">
        <v>143</v>
      </c>
      <c r="C96" s="48" t="s">
        <v>144</v>
      </c>
      <c r="D96" s="48" t="s">
        <v>359</v>
      </c>
      <c r="E96" s="48" t="s">
        <v>207</v>
      </c>
    </row>
    <row r="97" spans="1:5" x14ac:dyDescent="0.2">
      <c r="A97" s="54">
        <v>5000</v>
      </c>
      <c r="B97" s="51" t="s">
        <v>360</v>
      </c>
      <c r="C97" s="55">
        <f>C98+C126+C159+C169+C184+C217</f>
        <v>2598280.4099999992</v>
      </c>
      <c r="D97" s="57">
        <v>1</v>
      </c>
      <c r="E97" s="56"/>
    </row>
    <row r="98" spans="1:5" x14ac:dyDescent="0.2">
      <c r="A98" s="54">
        <v>5100</v>
      </c>
      <c r="B98" s="51" t="s">
        <v>361</v>
      </c>
      <c r="C98" s="55">
        <f>C99+C106+C116</f>
        <v>2559139.2399999993</v>
      </c>
      <c r="D98" s="57">
        <f>C98/$C$97</f>
        <v>0.98493574063470701</v>
      </c>
      <c r="E98" s="56"/>
    </row>
    <row r="99" spans="1:5" x14ac:dyDescent="0.2">
      <c r="A99" s="54">
        <v>5110</v>
      </c>
      <c r="B99" s="51" t="s">
        <v>362</v>
      </c>
      <c r="C99" s="55">
        <f>SUM(C100:C105)</f>
        <v>2106426.5999999996</v>
      </c>
      <c r="D99" s="57">
        <f t="shared" ref="D99:D162" si="0">C99/$C$97</f>
        <v>0.81070025848364857</v>
      </c>
      <c r="E99" s="56"/>
    </row>
    <row r="100" spans="1:5" x14ac:dyDescent="0.2">
      <c r="A100" s="54">
        <v>5111</v>
      </c>
      <c r="B100" s="51" t="s">
        <v>363</v>
      </c>
      <c r="C100" s="55">
        <v>1724700.9</v>
      </c>
      <c r="D100" s="57">
        <f t="shared" si="0"/>
        <v>0.66378551497449823</v>
      </c>
      <c r="E100" s="56"/>
    </row>
    <row r="101" spans="1:5" x14ac:dyDescent="0.2">
      <c r="A101" s="54">
        <v>5112</v>
      </c>
      <c r="B101" s="51" t="s">
        <v>364</v>
      </c>
      <c r="C101" s="55">
        <v>0</v>
      </c>
      <c r="D101" s="57">
        <f t="shared" si="0"/>
        <v>0</v>
      </c>
      <c r="E101" s="56"/>
    </row>
    <row r="102" spans="1:5" x14ac:dyDescent="0.2">
      <c r="A102" s="54">
        <v>5113</v>
      </c>
      <c r="B102" s="51" t="s">
        <v>365</v>
      </c>
      <c r="C102" s="55">
        <v>181725.7</v>
      </c>
      <c r="D102" s="57">
        <f t="shared" si="0"/>
        <v>6.9940757471977422E-2</v>
      </c>
      <c r="E102" s="56"/>
    </row>
    <row r="103" spans="1:5" x14ac:dyDescent="0.2">
      <c r="A103" s="54">
        <v>5114</v>
      </c>
      <c r="B103" s="51" t="s">
        <v>366</v>
      </c>
      <c r="C103" s="55">
        <v>0</v>
      </c>
      <c r="D103" s="57">
        <f t="shared" si="0"/>
        <v>0</v>
      </c>
      <c r="E103" s="56"/>
    </row>
    <row r="104" spans="1:5" x14ac:dyDescent="0.2">
      <c r="A104" s="54">
        <v>5115</v>
      </c>
      <c r="B104" s="51" t="s">
        <v>367</v>
      </c>
      <c r="C104" s="55">
        <v>200000</v>
      </c>
      <c r="D104" s="57">
        <f t="shared" si="0"/>
        <v>7.6973986037172967E-2</v>
      </c>
      <c r="E104" s="56"/>
    </row>
    <row r="105" spans="1:5" x14ac:dyDescent="0.2">
      <c r="A105" s="54">
        <v>5116</v>
      </c>
      <c r="B105" s="51" t="s">
        <v>368</v>
      </c>
      <c r="C105" s="55">
        <v>0</v>
      </c>
      <c r="D105" s="57">
        <f t="shared" si="0"/>
        <v>0</v>
      </c>
      <c r="E105" s="56"/>
    </row>
    <row r="106" spans="1:5" x14ac:dyDescent="0.2">
      <c r="A106" s="54">
        <v>5120</v>
      </c>
      <c r="B106" s="51" t="s">
        <v>369</v>
      </c>
      <c r="C106" s="55">
        <f>SUM(C107:C115)</f>
        <v>201106.84</v>
      </c>
      <c r="D106" s="57">
        <f t="shared" si="0"/>
        <v>7.7399975470699892E-2</v>
      </c>
      <c r="E106" s="56"/>
    </row>
    <row r="107" spans="1:5" x14ac:dyDescent="0.2">
      <c r="A107" s="54">
        <v>5121</v>
      </c>
      <c r="B107" s="51" t="s">
        <v>370</v>
      </c>
      <c r="C107" s="55">
        <v>103794.66</v>
      </c>
      <c r="D107" s="57">
        <f t="shared" si="0"/>
        <v>3.9947443547865578E-2</v>
      </c>
      <c r="E107" s="56"/>
    </row>
    <row r="108" spans="1:5" x14ac:dyDescent="0.2">
      <c r="A108" s="54">
        <v>5122</v>
      </c>
      <c r="B108" s="51" t="s">
        <v>371</v>
      </c>
      <c r="C108" s="55">
        <v>13576.91</v>
      </c>
      <c r="D108" s="57">
        <f t="shared" si="0"/>
        <v>5.2253444038397705E-3</v>
      </c>
      <c r="E108" s="56"/>
    </row>
    <row r="109" spans="1:5" x14ac:dyDescent="0.2">
      <c r="A109" s="54">
        <v>5123</v>
      </c>
      <c r="B109" s="51" t="s">
        <v>372</v>
      </c>
      <c r="C109" s="55">
        <v>0</v>
      </c>
      <c r="D109" s="57">
        <f t="shared" si="0"/>
        <v>0</v>
      </c>
      <c r="E109" s="56"/>
    </row>
    <row r="110" spans="1:5" x14ac:dyDescent="0.2">
      <c r="A110" s="54">
        <v>5124</v>
      </c>
      <c r="B110" s="51" t="s">
        <v>373</v>
      </c>
      <c r="C110" s="55">
        <v>1620</v>
      </c>
      <c r="D110" s="57">
        <f t="shared" si="0"/>
        <v>6.2348928690110104E-4</v>
      </c>
      <c r="E110" s="56"/>
    </row>
    <row r="111" spans="1:5" x14ac:dyDescent="0.2">
      <c r="A111" s="54">
        <v>5125</v>
      </c>
      <c r="B111" s="51" t="s">
        <v>374</v>
      </c>
      <c r="C111" s="55">
        <v>13447.9</v>
      </c>
      <c r="D111" s="57">
        <f t="shared" si="0"/>
        <v>5.1756923341464917E-3</v>
      </c>
      <c r="E111" s="56"/>
    </row>
    <row r="112" spans="1:5" x14ac:dyDescent="0.2">
      <c r="A112" s="54">
        <v>5126</v>
      </c>
      <c r="B112" s="51" t="s">
        <v>375</v>
      </c>
      <c r="C112" s="55">
        <v>64538.37</v>
      </c>
      <c r="D112" s="57">
        <f t="shared" si="0"/>
        <v>2.4838877956209517E-2</v>
      </c>
      <c r="E112" s="56"/>
    </row>
    <row r="113" spans="1:5" x14ac:dyDescent="0.2">
      <c r="A113" s="54">
        <v>5127</v>
      </c>
      <c r="B113" s="51" t="s">
        <v>376</v>
      </c>
      <c r="C113" s="55">
        <v>0</v>
      </c>
      <c r="D113" s="57">
        <f t="shared" si="0"/>
        <v>0</v>
      </c>
      <c r="E113" s="56"/>
    </row>
    <row r="114" spans="1:5" x14ac:dyDescent="0.2">
      <c r="A114" s="54">
        <v>5128</v>
      </c>
      <c r="B114" s="51" t="s">
        <v>377</v>
      </c>
      <c r="C114" s="55">
        <v>0</v>
      </c>
      <c r="D114" s="57">
        <f t="shared" si="0"/>
        <v>0</v>
      </c>
      <c r="E114" s="56"/>
    </row>
    <row r="115" spans="1:5" x14ac:dyDescent="0.2">
      <c r="A115" s="54">
        <v>5129</v>
      </c>
      <c r="B115" s="51" t="s">
        <v>378</v>
      </c>
      <c r="C115" s="55">
        <v>4129</v>
      </c>
      <c r="D115" s="57">
        <f t="shared" si="0"/>
        <v>1.5891279417374359E-3</v>
      </c>
      <c r="E115" s="56"/>
    </row>
    <row r="116" spans="1:5" x14ac:dyDescent="0.2">
      <c r="A116" s="54">
        <v>5130</v>
      </c>
      <c r="B116" s="51" t="s">
        <v>379</v>
      </c>
      <c r="C116" s="55">
        <f>SUM(C117:C125)</f>
        <v>251605.80000000002</v>
      </c>
      <c r="D116" s="57">
        <f t="shared" si="0"/>
        <v>9.6835506680358688E-2</v>
      </c>
      <c r="E116" s="56"/>
    </row>
    <row r="117" spans="1:5" x14ac:dyDescent="0.2">
      <c r="A117" s="54">
        <v>5131</v>
      </c>
      <c r="B117" s="51" t="s">
        <v>380</v>
      </c>
      <c r="C117" s="55">
        <v>57092</v>
      </c>
      <c r="D117" s="57">
        <f t="shared" si="0"/>
        <v>2.1972994054171396E-2</v>
      </c>
      <c r="E117" s="56"/>
    </row>
    <row r="118" spans="1:5" x14ac:dyDescent="0.2">
      <c r="A118" s="54">
        <v>5132</v>
      </c>
      <c r="B118" s="51" t="s">
        <v>381</v>
      </c>
      <c r="C118" s="55">
        <v>6960</v>
      </c>
      <c r="D118" s="57">
        <f t="shared" si="0"/>
        <v>2.6786947140936194E-3</v>
      </c>
      <c r="E118" s="56"/>
    </row>
    <row r="119" spans="1:5" x14ac:dyDescent="0.2">
      <c r="A119" s="54">
        <v>5133</v>
      </c>
      <c r="B119" s="51" t="s">
        <v>382</v>
      </c>
      <c r="C119" s="55">
        <v>348</v>
      </c>
      <c r="D119" s="57">
        <f t="shared" si="0"/>
        <v>1.3393473570468096E-4</v>
      </c>
      <c r="E119" s="56"/>
    </row>
    <row r="120" spans="1:5" x14ac:dyDescent="0.2">
      <c r="A120" s="54">
        <v>5134</v>
      </c>
      <c r="B120" s="51" t="s">
        <v>383</v>
      </c>
      <c r="C120" s="55">
        <v>135937.89000000001</v>
      </c>
      <c r="D120" s="57">
        <f t="shared" si="0"/>
        <v>5.2318406233913782E-2</v>
      </c>
      <c r="E120" s="56"/>
    </row>
    <row r="121" spans="1:5" x14ac:dyDescent="0.2">
      <c r="A121" s="54">
        <v>5135</v>
      </c>
      <c r="B121" s="51" t="s">
        <v>384</v>
      </c>
      <c r="C121" s="55">
        <v>12475.6</v>
      </c>
      <c r="D121" s="57">
        <f t="shared" si="0"/>
        <v>4.801483301026776E-3</v>
      </c>
      <c r="E121" s="56"/>
    </row>
    <row r="122" spans="1:5" x14ac:dyDescent="0.2">
      <c r="A122" s="54">
        <v>5136</v>
      </c>
      <c r="B122" s="51" t="s">
        <v>385</v>
      </c>
      <c r="C122" s="55">
        <v>1392</v>
      </c>
      <c r="D122" s="57">
        <f t="shared" si="0"/>
        <v>5.3573894281872382E-4</v>
      </c>
      <c r="E122" s="56"/>
    </row>
    <row r="123" spans="1:5" x14ac:dyDescent="0.2">
      <c r="A123" s="54">
        <v>5137</v>
      </c>
      <c r="B123" s="51" t="s">
        <v>386</v>
      </c>
      <c r="C123" s="55">
        <v>766.2</v>
      </c>
      <c r="D123" s="57">
        <f t="shared" si="0"/>
        <v>2.9488734050840969E-4</v>
      </c>
      <c r="E123" s="56"/>
    </row>
    <row r="124" spans="1:5" x14ac:dyDescent="0.2">
      <c r="A124" s="54">
        <v>5138</v>
      </c>
      <c r="B124" s="51" t="s">
        <v>387</v>
      </c>
      <c r="C124" s="55">
        <v>3501.11</v>
      </c>
      <c r="D124" s="57">
        <f t="shared" si="0"/>
        <v>1.3474719612730334E-3</v>
      </c>
      <c r="E124" s="56"/>
    </row>
    <row r="125" spans="1:5" x14ac:dyDescent="0.2">
      <c r="A125" s="54">
        <v>5139</v>
      </c>
      <c r="B125" s="51" t="s">
        <v>388</v>
      </c>
      <c r="C125" s="55">
        <v>33133</v>
      </c>
      <c r="D125" s="57">
        <f t="shared" si="0"/>
        <v>1.275189539684826E-2</v>
      </c>
      <c r="E125" s="56"/>
    </row>
    <row r="126" spans="1:5" x14ac:dyDescent="0.2">
      <c r="A126" s="54">
        <v>5200</v>
      </c>
      <c r="B126" s="51" t="s">
        <v>389</v>
      </c>
      <c r="C126" s="55">
        <f>C127+C130+C133+C136+C141+C145+C148+C150+C156</f>
        <v>39141.17</v>
      </c>
      <c r="D126" s="57">
        <f t="shared" si="0"/>
        <v>1.5064259365293067E-2</v>
      </c>
      <c r="E126" s="56"/>
    </row>
    <row r="127" spans="1:5" x14ac:dyDescent="0.2">
      <c r="A127" s="54">
        <v>5210</v>
      </c>
      <c r="B127" s="51" t="s">
        <v>390</v>
      </c>
      <c r="C127" s="55">
        <f>SUM(C128:C129)</f>
        <v>0</v>
      </c>
      <c r="D127" s="57">
        <f t="shared" si="0"/>
        <v>0</v>
      </c>
      <c r="E127" s="56"/>
    </row>
    <row r="128" spans="1:5" x14ac:dyDescent="0.2">
      <c r="A128" s="54">
        <v>5211</v>
      </c>
      <c r="B128" s="51" t="s">
        <v>391</v>
      </c>
      <c r="C128" s="55">
        <v>0</v>
      </c>
      <c r="D128" s="57">
        <f t="shared" si="0"/>
        <v>0</v>
      </c>
      <c r="E128" s="56"/>
    </row>
    <row r="129" spans="1:5" x14ac:dyDescent="0.2">
      <c r="A129" s="54">
        <v>5212</v>
      </c>
      <c r="B129" s="51" t="s">
        <v>392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5220</v>
      </c>
      <c r="B130" s="51" t="s">
        <v>393</v>
      </c>
      <c r="C130" s="55">
        <f>SUM(C131:C132)</f>
        <v>0</v>
      </c>
      <c r="D130" s="57">
        <f t="shared" si="0"/>
        <v>0</v>
      </c>
      <c r="E130" s="56"/>
    </row>
    <row r="131" spans="1:5" x14ac:dyDescent="0.2">
      <c r="A131" s="54">
        <v>5221</v>
      </c>
      <c r="B131" s="51" t="s">
        <v>394</v>
      </c>
      <c r="C131" s="55">
        <v>0</v>
      </c>
      <c r="D131" s="57">
        <f t="shared" si="0"/>
        <v>0</v>
      </c>
      <c r="E131" s="56"/>
    </row>
    <row r="132" spans="1:5" x14ac:dyDescent="0.2">
      <c r="A132" s="54">
        <v>5222</v>
      </c>
      <c r="B132" s="51" t="s">
        <v>395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5230</v>
      </c>
      <c r="B133" s="51" t="s">
        <v>340</v>
      </c>
      <c r="C133" s="55">
        <f>SUM(C134:C135)</f>
        <v>0</v>
      </c>
      <c r="D133" s="57">
        <f t="shared" si="0"/>
        <v>0</v>
      </c>
      <c r="E133" s="56"/>
    </row>
    <row r="134" spans="1:5" x14ac:dyDescent="0.2">
      <c r="A134" s="54">
        <v>5231</v>
      </c>
      <c r="B134" s="51" t="s">
        <v>396</v>
      </c>
      <c r="C134" s="55">
        <v>0</v>
      </c>
      <c r="D134" s="57">
        <f t="shared" si="0"/>
        <v>0</v>
      </c>
      <c r="E134" s="56"/>
    </row>
    <row r="135" spans="1:5" x14ac:dyDescent="0.2">
      <c r="A135" s="54">
        <v>5232</v>
      </c>
      <c r="B135" s="51" t="s">
        <v>397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5240</v>
      </c>
      <c r="B136" s="51" t="s">
        <v>341</v>
      </c>
      <c r="C136" s="55">
        <f>SUM(C137:C140)</f>
        <v>39141.17</v>
      </c>
      <c r="D136" s="57">
        <f t="shared" si="0"/>
        <v>1.5064259365293067E-2</v>
      </c>
      <c r="E136" s="56"/>
    </row>
    <row r="137" spans="1:5" x14ac:dyDescent="0.2">
      <c r="A137" s="54">
        <v>5241</v>
      </c>
      <c r="B137" s="51" t="s">
        <v>398</v>
      </c>
      <c r="C137" s="55">
        <v>39141.17</v>
      </c>
      <c r="D137" s="57">
        <f t="shared" si="0"/>
        <v>1.5064259365293067E-2</v>
      </c>
      <c r="E137" s="56"/>
    </row>
    <row r="138" spans="1:5" x14ac:dyDescent="0.2">
      <c r="A138" s="54">
        <v>5242</v>
      </c>
      <c r="B138" s="51" t="s">
        <v>399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5243</v>
      </c>
      <c r="B139" s="51" t="s">
        <v>400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5244</v>
      </c>
      <c r="B140" s="51" t="s">
        <v>401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5250</v>
      </c>
      <c r="B141" s="51" t="s">
        <v>342</v>
      </c>
      <c r="C141" s="55">
        <f>SUM(C142:C144)</f>
        <v>0</v>
      </c>
      <c r="D141" s="57">
        <f t="shared" si="0"/>
        <v>0</v>
      </c>
      <c r="E141" s="56"/>
    </row>
    <row r="142" spans="1:5" x14ac:dyDescent="0.2">
      <c r="A142" s="54">
        <v>5251</v>
      </c>
      <c r="B142" s="51" t="s">
        <v>402</v>
      </c>
      <c r="C142" s="55">
        <v>0</v>
      </c>
      <c r="D142" s="57">
        <f t="shared" si="0"/>
        <v>0</v>
      </c>
      <c r="E142" s="56"/>
    </row>
    <row r="143" spans="1:5" x14ac:dyDescent="0.2">
      <c r="A143" s="54">
        <v>5252</v>
      </c>
      <c r="B143" s="51" t="s">
        <v>403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5259</v>
      </c>
      <c r="B144" s="51" t="s">
        <v>404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5260</v>
      </c>
      <c r="B145" s="51" t="s">
        <v>405</v>
      </c>
      <c r="C145" s="55">
        <f>SUM(C146:C147)</f>
        <v>0</v>
      </c>
      <c r="D145" s="57">
        <f t="shared" si="0"/>
        <v>0</v>
      </c>
      <c r="E145" s="56"/>
    </row>
    <row r="146" spans="1:5" x14ac:dyDescent="0.2">
      <c r="A146" s="54">
        <v>5261</v>
      </c>
      <c r="B146" s="51" t="s">
        <v>406</v>
      </c>
      <c r="C146" s="55">
        <v>0</v>
      </c>
      <c r="D146" s="57">
        <f t="shared" si="0"/>
        <v>0</v>
      </c>
      <c r="E146" s="56"/>
    </row>
    <row r="147" spans="1:5" x14ac:dyDescent="0.2">
      <c r="A147" s="54">
        <v>5262</v>
      </c>
      <c r="B147" s="51" t="s">
        <v>407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5270</v>
      </c>
      <c r="B148" s="51" t="s">
        <v>408</v>
      </c>
      <c r="C148" s="55">
        <f>SUM(C149)</f>
        <v>0</v>
      </c>
      <c r="D148" s="57">
        <f t="shared" si="0"/>
        <v>0</v>
      </c>
      <c r="E148" s="56"/>
    </row>
    <row r="149" spans="1:5" x14ac:dyDescent="0.2">
      <c r="A149" s="54">
        <v>5271</v>
      </c>
      <c r="B149" s="51" t="s">
        <v>409</v>
      </c>
      <c r="C149" s="55">
        <v>0</v>
      </c>
      <c r="D149" s="57">
        <f t="shared" si="0"/>
        <v>0</v>
      </c>
      <c r="E149" s="56"/>
    </row>
    <row r="150" spans="1:5" x14ac:dyDescent="0.2">
      <c r="A150" s="54">
        <v>5280</v>
      </c>
      <c r="B150" s="51" t="s">
        <v>410</v>
      </c>
      <c r="C150" s="55">
        <f>SUM(C151:C155)</f>
        <v>0</v>
      </c>
      <c r="D150" s="57">
        <f t="shared" si="0"/>
        <v>0</v>
      </c>
      <c r="E150" s="56"/>
    </row>
    <row r="151" spans="1:5" x14ac:dyDescent="0.2">
      <c r="A151" s="54">
        <v>5281</v>
      </c>
      <c r="B151" s="51" t="s">
        <v>411</v>
      </c>
      <c r="C151" s="55">
        <v>0</v>
      </c>
      <c r="D151" s="57">
        <f t="shared" si="0"/>
        <v>0</v>
      </c>
      <c r="E151" s="56"/>
    </row>
    <row r="152" spans="1:5" x14ac:dyDescent="0.2">
      <c r="A152" s="54">
        <v>5282</v>
      </c>
      <c r="B152" s="51" t="s">
        <v>412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5283</v>
      </c>
      <c r="B153" s="51" t="s">
        <v>413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5284</v>
      </c>
      <c r="B154" s="51" t="s">
        <v>414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5285</v>
      </c>
      <c r="B155" s="51" t="s">
        <v>415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5290</v>
      </c>
      <c r="B156" s="51" t="s">
        <v>416</v>
      </c>
      <c r="C156" s="55">
        <f>SUM(C157:C158)</f>
        <v>0</v>
      </c>
      <c r="D156" s="57">
        <f t="shared" si="0"/>
        <v>0</v>
      </c>
      <c r="E156" s="56"/>
    </row>
    <row r="157" spans="1:5" x14ac:dyDescent="0.2">
      <c r="A157" s="54">
        <v>5291</v>
      </c>
      <c r="B157" s="51" t="s">
        <v>417</v>
      </c>
      <c r="C157" s="55">
        <v>0</v>
      </c>
      <c r="D157" s="57">
        <f t="shared" si="0"/>
        <v>0</v>
      </c>
      <c r="E157" s="56"/>
    </row>
    <row r="158" spans="1:5" x14ac:dyDescent="0.2">
      <c r="A158" s="54">
        <v>5292</v>
      </c>
      <c r="B158" s="51" t="s">
        <v>418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5300</v>
      </c>
      <c r="B159" s="51" t="s">
        <v>419</v>
      </c>
      <c r="C159" s="55">
        <f>C160+C163+C166</f>
        <v>0</v>
      </c>
      <c r="D159" s="57">
        <f t="shared" si="0"/>
        <v>0</v>
      </c>
      <c r="E159" s="56"/>
    </row>
    <row r="160" spans="1:5" x14ac:dyDescent="0.2">
      <c r="A160" s="54">
        <v>5310</v>
      </c>
      <c r="B160" s="51" t="s">
        <v>335</v>
      </c>
      <c r="C160" s="55">
        <f>C161+C162</f>
        <v>0</v>
      </c>
      <c r="D160" s="57">
        <f t="shared" si="0"/>
        <v>0</v>
      </c>
      <c r="E160" s="56"/>
    </row>
    <row r="161" spans="1:5" x14ac:dyDescent="0.2">
      <c r="A161" s="54">
        <v>5311</v>
      </c>
      <c r="B161" s="51" t="s">
        <v>420</v>
      </c>
      <c r="C161" s="55">
        <v>0</v>
      </c>
      <c r="D161" s="57">
        <f t="shared" si="0"/>
        <v>0</v>
      </c>
      <c r="E161" s="56"/>
    </row>
    <row r="162" spans="1:5" x14ac:dyDescent="0.2">
      <c r="A162" s="54">
        <v>5312</v>
      </c>
      <c r="B162" s="51" t="s">
        <v>421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5320</v>
      </c>
      <c r="B163" s="51" t="s">
        <v>336</v>
      </c>
      <c r="C163" s="55">
        <f>SUM(C164:C165)</f>
        <v>0</v>
      </c>
      <c r="D163" s="57">
        <f t="shared" ref="D163:D219" si="1">C163/$C$97</f>
        <v>0</v>
      </c>
      <c r="E163" s="56"/>
    </row>
    <row r="164" spans="1:5" x14ac:dyDescent="0.2">
      <c r="A164" s="54">
        <v>5321</v>
      </c>
      <c r="B164" s="51" t="s">
        <v>422</v>
      </c>
      <c r="C164" s="55">
        <v>0</v>
      </c>
      <c r="D164" s="57">
        <f t="shared" si="1"/>
        <v>0</v>
      </c>
      <c r="E164" s="56"/>
    </row>
    <row r="165" spans="1:5" x14ac:dyDescent="0.2">
      <c r="A165" s="54">
        <v>5322</v>
      </c>
      <c r="B165" s="51" t="s">
        <v>423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5330</v>
      </c>
      <c r="B166" s="51" t="s">
        <v>337</v>
      </c>
      <c r="C166" s="55">
        <f>SUM(C167:C168)</f>
        <v>0</v>
      </c>
      <c r="D166" s="57">
        <f t="shared" si="1"/>
        <v>0</v>
      </c>
      <c r="E166" s="56"/>
    </row>
    <row r="167" spans="1:5" x14ac:dyDescent="0.2">
      <c r="A167" s="54">
        <v>5331</v>
      </c>
      <c r="B167" s="51" t="s">
        <v>424</v>
      </c>
      <c r="C167" s="55">
        <v>0</v>
      </c>
      <c r="D167" s="57">
        <f t="shared" si="1"/>
        <v>0</v>
      </c>
      <c r="E167" s="56"/>
    </row>
    <row r="168" spans="1:5" x14ac:dyDescent="0.2">
      <c r="A168" s="54">
        <v>5332</v>
      </c>
      <c r="B168" s="51" t="s">
        <v>425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5400</v>
      </c>
      <c r="B169" s="51" t="s">
        <v>426</v>
      </c>
      <c r="C169" s="55">
        <f>C170+C173+C176+C179+C181</f>
        <v>0</v>
      </c>
      <c r="D169" s="57">
        <f t="shared" si="1"/>
        <v>0</v>
      </c>
      <c r="E169" s="56"/>
    </row>
    <row r="170" spans="1:5" x14ac:dyDescent="0.2">
      <c r="A170" s="54">
        <v>5410</v>
      </c>
      <c r="B170" s="51" t="s">
        <v>427</v>
      </c>
      <c r="C170" s="55">
        <f>SUM(C171:C172)</f>
        <v>0</v>
      </c>
      <c r="D170" s="57">
        <f t="shared" si="1"/>
        <v>0</v>
      </c>
      <c r="E170" s="56"/>
    </row>
    <row r="171" spans="1:5" x14ac:dyDescent="0.2">
      <c r="A171" s="54">
        <v>5411</v>
      </c>
      <c r="B171" s="51" t="s">
        <v>428</v>
      </c>
      <c r="C171" s="55">
        <v>0</v>
      </c>
      <c r="D171" s="57">
        <f t="shared" si="1"/>
        <v>0</v>
      </c>
      <c r="E171" s="56"/>
    </row>
    <row r="172" spans="1:5" x14ac:dyDescent="0.2">
      <c r="A172" s="54">
        <v>5412</v>
      </c>
      <c r="B172" s="51" t="s">
        <v>429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5420</v>
      </c>
      <c r="B173" s="51" t="s">
        <v>430</v>
      </c>
      <c r="C173" s="55">
        <f>SUM(C174:C175)</f>
        <v>0</v>
      </c>
      <c r="D173" s="57">
        <f t="shared" si="1"/>
        <v>0</v>
      </c>
      <c r="E173" s="56"/>
    </row>
    <row r="174" spans="1:5" x14ac:dyDescent="0.2">
      <c r="A174" s="54">
        <v>5421</v>
      </c>
      <c r="B174" s="51" t="s">
        <v>431</v>
      </c>
      <c r="C174" s="55">
        <v>0</v>
      </c>
      <c r="D174" s="57">
        <f t="shared" si="1"/>
        <v>0</v>
      </c>
      <c r="E174" s="56"/>
    </row>
    <row r="175" spans="1:5" x14ac:dyDescent="0.2">
      <c r="A175" s="54">
        <v>5422</v>
      </c>
      <c r="B175" s="51" t="s">
        <v>432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5430</v>
      </c>
      <c r="B176" s="51" t="s">
        <v>433</v>
      </c>
      <c r="C176" s="55">
        <f>SUM(C177:C178)</f>
        <v>0</v>
      </c>
      <c r="D176" s="57">
        <f t="shared" si="1"/>
        <v>0</v>
      </c>
      <c r="E176" s="56"/>
    </row>
    <row r="177" spans="1:5" x14ac:dyDescent="0.2">
      <c r="A177" s="54">
        <v>5431</v>
      </c>
      <c r="B177" s="51" t="s">
        <v>434</v>
      </c>
      <c r="C177" s="55">
        <v>0</v>
      </c>
      <c r="D177" s="57">
        <f t="shared" si="1"/>
        <v>0</v>
      </c>
      <c r="E177" s="56"/>
    </row>
    <row r="178" spans="1:5" x14ac:dyDescent="0.2">
      <c r="A178" s="54">
        <v>5432</v>
      </c>
      <c r="B178" s="51" t="s">
        <v>435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5440</v>
      </c>
      <c r="B179" s="51" t="s">
        <v>436</v>
      </c>
      <c r="C179" s="55">
        <f>SUM(C180)</f>
        <v>0</v>
      </c>
      <c r="D179" s="57">
        <f t="shared" si="1"/>
        <v>0</v>
      </c>
      <c r="E179" s="56"/>
    </row>
    <row r="180" spans="1:5" x14ac:dyDescent="0.2">
      <c r="A180" s="54">
        <v>5441</v>
      </c>
      <c r="B180" s="51" t="s">
        <v>436</v>
      </c>
      <c r="C180" s="55">
        <v>0</v>
      </c>
      <c r="D180" s="57">
        <f t="shared" si="1"/>
        <v>0</v>
      </c>
      <c r="E180" s="56"/>
    </row>
    <row r="181" spans="1:5" x14ac:dyDescent="0.2">
      <c r="A181" s="54">
        <v>5450</v>
      </c>
      <c r="B181" s="51" t="s">
        <v>437</v>
      </c>
      <c r="C181" s="55">
        <f>SUM(C182:C183)</f>
        <v>0</v>
      </c>
      <c r="D181" s="57">
        <f t="shared" si="1"/>
        <v>0</v>
      </c>
      <c r="E181" s="56"/>
    </row>
    <row r="182" spans="1:5" x14ac:dyDescent="0.2">
      <c r="A182" s="54">
        <v>5451</v>
      </c>
      <c r="B182" s="51" t="s">
        <v>438</v>
      </c>
      <c r="C182" s="55">
        <v>0</v>
      </c>
      <c r="D182" s="57">
        <f t="shared" si="1"/>
        <v>0</v>
      </c>
      <c r="E182" s="56"/>
    </row>
    <row r="183" spans="1:5" x14ac:dyDescent="0.2">
      <c r="A183" s="54">
        <v>5452</v>
      </c>
      <c r="B183" s="51" t="s">
        <v>439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5500</v>
      </c>
      <c r="B184" s="51" t="s">
        <v>440</v>
      </c>
      <c r="C184" s="55">
        <f>C185+C194+C197+C203+C205+C207</f>
        <v>0</v>
      </c>
      <c r="D184" s="57">
        <f t="shared" si="1"/>
        <v>0</v>
      </c>
      <c r="E184" s="56"/>
    </row>
    <row r="185" spans="1:5" x14ac:dyDescent="0.2">
      <c r="A185" s="54">
        <v>5510</v>
      </c>
      <c r="B185" s="51" t="s">
        <v>441</v>
      </c>
      <c r="C185" s="55">
        <f>SUM(C186:C193)</f>
        <v>0</v>
      </c>
      <c r="D185" s="57">
        <f t="shared" si="1"/>
        <v>0</v>
      </c>
      <c r="E185" s="56"/>
    </row>
    <row r="186" spans="1:5" x14ac:dyDescent="0.2">
      <c r="A186" s="54">
        <v>5511</v>
      </c>
      <c r="B186" s="51" t="s">
        <v>442</v>
      </c>
      <c r="C186" s="55">
        <v>0</v>
      </c>
      <c r="D186" s="57">
        <f t="shared" si="1"/>
        <v>0</v>
      </c>
      <c r="E186" s="56"/>
    </row>
    <row r="187" spans="1:5" x14ac:dyDescent="0.2">
      <c r="A187" s="54">
        <v>5512</v>
      </c>
      <c r="B187" s="51" t="s">
        <v>443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5513</v>
      </c>
      <c r="B188" s="51" t="s">
        <v>444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5514</v>
      </c>
      <c r="B189" s="51" t="s">
        <v>445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5515</v>
      </c>
      <c r="B190" s="51" t="s">
        <v>446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5516</v>
      </c>
      <c r="B191" s="51" t="s">
        <v>447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5517</v>
      </c>
      <c r="B192" s="51" t="s">
        <v>448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5518</v>
      </c>
      <c r="B193" s="51" t="s">
        <v>81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5520</v>
      </c>
      <c r="B194" s="51" t="s">
        <v>80</v>
      </c>
      <c r="C194" s="55">
        <f>SUM(C195:C196)</f>
        <v>0</v>
      </c>
      <c r="D194" s="57">
        <f t="shared" si="1"/>
        <v>0</v>
      </c>
      <c r="E194" s="56"/>
    </row>
    <row r="195" spans="1:5" x14ac:dyDescent="0.2">
      <c r="A195" s="54">
        <v>5521</v>
      </c>
      <c r="B195" s="51" t="s">
        <v>449</v>
      </c>
      <c r="C195" s="55">
        <v>0</v>
      </c>
      <c r="D195" s="57">
        <f t="shared" si="1"/>
        <v>0</v>
      </c>
      <c r="E195" s="56"/>
    </row>
    <row r="196" spans="1:5" x14ac:dyDescent="0.2">
      <c r="A196" s="54">
        <v>5522</v>
      </c>
      <c r="B196" s="51" t="s">
        <v>450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5530</v>
      </c>
      <c r="B197" s="51" t="s">
        <v>451</v>
      </c>
      <c r="C197" s="55">
        <f>SUM(C198:C202)</f>
        <v>0</v>
      </c>
      <c r="D197" s="57">
        <f t="shared" si="1"/>
        <v>0</v>
      </c>
      <c r="E197" s="56"/>
    </row>
    <row r="198" spans="1:5" x14ac:dyDescent="0.2">
      <c r="A198" s="54">
        <v>5531</v>
      </c>
      <c r="B198" s="51" t="s">
        <v>452</v>
      </c>
      <c r="C198" s="55">
        <v>0</v>
      </c>
      <c r="D198" s="57">
        <f t="shared" si="1"/>
        <v>0</v>
      </c>
      <c r="E198" s="56"/>
    </row>
    <row r="199" spans="1:5" x14ac:dyDescent="0.2">
      <c r="A199" s="54">
        <v>5532</v>
      </c>
      <c r="B199" s="51" t="s">
        <v>453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5533</v>
      </c>
      <c r="B200" s="51" t="s">
        <v>454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5534</v>
      </c>
      <c r="B201" s="51" t="s">
        <v>455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5535</v>
      </c>
      <c r="B202" s="51" t="s">
        <v>456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5540</v>
      </c>
      <c r="B203" s="51" t="s">
        <v>457</v>
      </c>
      <c r="C203" s="55">
        <f>SUM(C204)</f>
        <v>0</v>
      </c>
      <c r="D203" s="57">
        <f t="shared" si="1"/>
        <v>0</v>
      </c>
      <c r="E203" s="56"/>
    </row>
    <row r="204" spans="1:5" x14ac:dyDescent="0.2">
      <c r="A204" s="54">
        <v>5541</v>
      </c>
      <c r="B204" s="51" t="s">
        <v>457</v>
      </c>
      <c r="C204" s="55">
        <v>0</v>
      </c>
      <c r="D204" s="57">
        <f t="shared" si="1"/>
        <v>0</v>
      </c>
      <c r="E204" s="56"/>
    </row>
    <row r="205" spans="1:5" x14ac:dyDescent="0.2">
      <c r="A205" s="54">
        <v>5550</v>
      </c>
      <c r="B205" s="51" t="s">
        <v>458</v>
      </c>
      <c r="C205" s="55">
        <f>C206</f>
        <v>0</v>
      </c>
      <c r="D205" s="57">
        <f t="shared" si="1"/>
        <v>0</v>
      </c>
      <c r="E205" s="56"/>
    </row>
    <row r="206" spans="1:5" x14ac:dyDescent="0.2">
      <c r="A206" s="54">
        <v>5551</v>
      </c>
      <c r="B206" s="51" t="s">
        <v>458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5590</v>
      </c>
      <c r="B207" s="51" t="s">
        <v>459</v>
      </c>
      <c r="C207" s="55">
        <f>SUM(C208:C216)</f>
        <v>0</v>
      </c>
      <c r="D207" s="57">
        <f t="shared" si="1"/>
        <v>0</v>
      </c>
      <c r="E207" s="56"/>
    </row>
    <row r="208" spans="1:5" x14ac:dyDescent="0.2">
      <c r="A208" s="54">
        <v>5591</v>
      </c>
      <c r="B208" s="51" t="s">
        <v>460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5592</v>
      </c>
      <c r="B209" s="51" t="s">
        <v>461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5593</v>
      </c>
      <c r="B210" s="51" t="s">
        <v>462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5594</v>
      </c>
      <c r="B211" s="51" t="s">
        <v>518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5595</v>
      </c>
      <c r="B212" s="51" t="s">
        <v>464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5596</v>
      </c>
      <c r="B213" s="51" t="s">
        <v>357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5597</v>
      </c>
      <c r="B214" s="51" t="s">
        <v>465</v>
      </c>
      <c r="C214" s="55">
        <v>0</v>
      </c>
      <c r="D214" s="57">
        <f t="shared" si="1"/>
        <v>0</v>
      </c>
      <c r="E214" s="56"/>
    </row>
    <row r="215" spans="1:5" x14ac:dyDescent="0.2">
      <c r="A215" s="54">
        <v>5598</v>
      </c>
      <c r="B215" s="51" t="s">
        <v>519</v>
      </c>
      <c r="C215" s="55">
        <v>0</v>
      </c>
      <c r="D215" s="57">
        <f t="shared" si="1"/>
        <v>0</v>
      </c>
      <c r="E215" s="56"/>
    </row>
    <row r="216" spans="1:5" x14ac:dyDescent="0.2">
      <c r="A216" s="54">
        <v>5599</v>
      </c>
      <c r="B216" s="51" t="s">
        <v>466</v>
      </c>
      <c r="C216" s="55">
        <v>0</v>
      </c>
      <c r="D216" s="57">
        <f t="shared" si="1"/>
        <v>0</v>
      </c>
      <c r="E216" s="56"/>
    </row>
    <row r="217" spans="1:5" x14ac:dyDescent="0.2">
      <c r="A217" s="54">
        <v>5600</v>
      </c>
      <c r="B217" s="51" t="s">
        <v>79</v>
      </c>
      <c r="C217" s="55">
        <f>C218</f>
        <v>0</v>
      </c>
      <c r="D217" s="57">
        <f t="shared" si="1"/>
        <v>0</v>
      </c>
      <c r="E217" s="56"/>
    </row>
    <row r="218" spans="1:5" x14ac:dyDescent="0.2">
      <c r="A218" s="54">
        <v>5610</v>
      </c>
      <c r="B218" s="51" t="s">
        <v>467</v>
      </c>
      <c r="C218" s="55">
        <f>C219</f>
        <v>0</v>
      </c>
      <c r="D218" s="57">
        <f t="shared" si="1"/>
        <v>0</v>
      </c>
      <c r="E218" s="56"/>
    </row>
    <row r="219" spans="1:5" x14ac:dyDescent="0.2">
      <c r="A219" s="54">
        <v>5611</v>
      </c>
      <c r="B219" s="51" t="s">
        <v>468</v>
      </c>
      <c r="C219" s="55">
        <v>0</v>
      </c>
      <c r="D219" s="57">
        <f t="shared" si="1"/>
        <v>0</v>
      </c>
      <c r="E219" s="56"/>
    </row>
    <row r="221" spans="1:5" x14ac:dyDescent="0.2">
      <c r="B221" s="20" t="s">
        <v>637</v>
      </c>
    </row>
    <row r="226" spans="2:6" x14ac:dyDescent="0.2">
      <c r="B226" s="22" t="s">
        <v>664</v>
      </c>
      <c r="C226" s="157" t="s">
        <v>665</v>
      </c>
      <c r="D226" s="157"/>
      <c r="E226" s="157"/>
      <c r="F226" s="157"/>
    </row>
    <row r="227" spans="2:6" x14ac:dyDescent="0.2">
      <c r="B227" s="22" t="s">
        <v>666</v>
      </c>
      <c r="C227" s="157" t="s">
        <v>668</v>
      </c>
      <c r="D227" s="157"/>
      <c r="E227" s="157"/>
      <c r="F227" s="157"/>
    </row>
    <row r="228" spans="2:6" x14ac:dyDescent="0.2">
      <c r="B228" s="22" t="s">
        <v>667</v>
      </c>
      <c r="C228" s="157" t="s">
        <v>669</v>
      </c>
      <c r="D228" s="157"/>
      <c r="E228" s="157"/>
      <c r="F228" s="157"/>
    </row>
  </sheetData>
  <sheetProtection formatCells="0" formatColumns="0" formatRows="0" insertColumns="0" insertRows="0" insertHyperlinks="0" deleteColumns="0" deleteRows="0" sort="0" autoFilter="0" pivotTables="0"/>
  <mergeCells count="6">
    <mergeCell ref="C228:F228"/>
    <mergeCell ref="A1:C1"/>
    <mergeCell ref="A2:C2"/>
    <mergeCell ref="A3:C3"/>
    <mergeCell ref="C226:F226"/>
    <mergeCell ref="C227:F227"/>
  </mergeCells>
  <printOptions horizontalCentered="1"/>
  <pageMargins left="0.70866141732283472" right="0.70866141732283472" top="0.74803149606299213" bottom="0.74803149606299213" header="0.31496062992125984" footer="0.31496062992125984"/>
  <pageSetup scale="81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118"/>
    </row>
    <row r="2" spans="1:2" ht="15" customHeight="1" x14ac:dyDescent="0.2">
      <c r="A2" s="105" t="s">
        <v>190</v>
      </c>
      <c r="B2" s="106" t="s">
        <v>50</v>
      </c>
    </row>
    <row r="3" spans="1:2" x14ac:dyDescent="0.2">
      <c r="A3" s="13"/>
      <c r="B3" s="119"/>
    </row>
    <row r="4" spans="1:2" ht="14.1" customHeight="1" x14ac:dyDescent="0.2">
      <c r="A4" s="120" t="s">
        <v>577</v>
      </c>
      <c r="B4" s="110" t="s">
        <v>78</v>
      </c>
    </row>
    <row r="5" spans="1:2" ht="14.1" customHeight="1" x14ac:dyDescent="0.2">
      <c r="A5" s="111"/>
      <c r="B5" s="110" t="s">
        <v>51</v>
      </c>
    </row>
    <row r="6" spans="1:2" ht="14.1" customHeight="1" x14ac:dyDescent="0.2">
      <c r="A6" s="111"/>
      <c r="B6" s="110" t="s">
        <v>148</v>
      </c>
    </row>
    <row r="7" spans="1:2" ht="14.1" customHeight="1" x14ac:dyDescent="0.2">
      <c r="A7" s="111"/>
      <c r="B7" s="110" t="s">
        <v>63</v>
      </c>
    </row>
    <row r="8" spans="1:2" x14ac:dyDescent="0.2">
      <c r="A8" s="111"/>
    </row>
    <row r="9" spans="1:2" x14ac:dyDescent="0.2">
      <c r="A9" s="120" t="s">
        <v>578</v>
      </c>
      <c r="B9" s="112" t="s">
        <v>150</v>
      </c>
    </row>
    <row r="10" spans="1:2" ht="15" customHeight="1" x14ac:dyDescent="0.2">
      <c r="A10" s="111"/>
      <c r="B10" s="121" t="s">
        <v>63</v>
      </c>
    </row>
    <row r="11" spans="1:2" x14ac:dyDescent="0.2">
      <c r="A11" s="111"/>
    </row>
    <row r="12" spans="1:2" x14ac:dyDescent="0.2">
      <c r="A12" s="120" t="s">
        <v>580</v>
      </c>
      <c r="B12" s="112" t="s">
        <v>150</v>
      </c>
    </row>
    <row r="13" spans="1:2" ht="20.399999999999999" x14ac:dyDescent="0.2">
      <c r="A13" s="111"/>
      <c r="B13" s="112" t="s">
        <v>70</v>
      </c>
    </row>
    <row r="14" spans="1:2" x14ac:dyDescent="0.2">
      <c r="A14" s="111"/>
      <c r="B14" s="121" t="s">
        <v>63</v>
      </c>
    </row>
    <row r="15" spans="1:2" x14ac:dyDescent="0.2">
      <c r="A15" s="111"/>
    </row>
    <row r="16" spans="1:2" x14ac:dyDescent="0.2">
      <c r="A16" s="111"/>
    </row>
    <row r="17" spans="1:2" ht="15" customHeight="1" x14ac:dyDescent="0.2">
      <c r="A17" s="120" t="s">
        <v>581</v>
      </c>
      <c r="B17" s="114" t="s">
        <v>71</v>
      </c>
    </row>
    <row r="18" spans="1:2" ht="15" customHeight="1" x14ac:dyDescent="0.2">
      <c r="A18" s="13"/>
      <c r="B18" s="114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workbookViewId="0">
      <selection sqref="A1:F38"/>
    </sheetView>
  </sheetViews>
  <sheetFormatPr baseColWidth="10" defaultColWidth="9.109375" defaultRowHeight="10.199999999999999" x14ac:dyDescent="0.2"/>
  <cols>
    <col min="1" max="1" width="10" style="29" customWidth="1"/>
    <col min="2" max="2" width="48.109375" style="29" customWidth="1"/>
    <col min="3" max="3" width="22.88671875" style="29" customWidth="1"/>
    <col min="4" max="5" width="16.6640625" style="29" customWidth="1"/>
    <col min="6" max="6" width="0.6640625" style="29" customWidth="1"/>
    <col min="7" max="16384" width="9.109375" style="29"/>
  </cols>
  <sheetData>
    <row r="1" spans="1:5" ht="18.899999999999999" customHeight="1" x14ac:dyDescent="0.2">
      <c r="A1" s="160" t="s">
        <v>662</v>
      </c>
      <c r="B1" s="160"/>
      <c r="C1" s="160"/>
      <c r="D1" s="27" t="s">
        <v>617</v>
      </c>
      <c r="E1" s="28">
        <v>2022</v>
      </c>
    </row>
    <row r="2" spans="1:5" ht="18.899999999999999" customHeight="1" x14ac:dyDescent="0.2">
      <c r="A2" s="160" t="s">
        <v>623</v>
      </c>
      <c r="B2" s="160"/>
      <c r="C2" s="160"/>
      <c r="D2" s="27" t="s">
        <v>618</v>
      </c>
      <c r="E2" s="28" t="s">
        <v>620</v>
      </c>
    </row>
    <row r="3" spans="1:5" ht="18.899999999999999" customHeight="1" x14ac:dyDescent="0.2">
      <c r="A3" s="160" t="s">
        <v>663</v>
      </c>
      <c r="B3" s="160"/>
      <c r="C3" s="160"/>
      <c r="D3" s="27" t="s">
        <v>619</v>
      </c>
      <c r="E3" s="28">
        <v>1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2401985.46</v>
      </c>
    </row>
    <row r="9" spans="1:5" x14ac:dyDescent="0.2">
      <c r="A9" s="33">
        <v>3120</v>
      </c>
      <c r="B9" s="29" t="s">
        <v>469</v>
      </c>
      <c r="C9" s="34">
        <v>0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511601.32</v>
      </c>
    </row>
    <row r="15" spans="1:5" x14ac:dyDescent="0.2">
      <c r="A15" s="33">
        <v>3220</v>
      </c>
      <c r="B15" s="29" t="s">
        <v>473</v>
      </c>
      <c r="C15" s="34">
        <v>7447624.21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7" x14ac:dyDescent="0.2">
      <c r="A17" s="33">
        <v>3231</v>
      </c>
      <c r="B17" s="29" t="s">
        <v>475</v>
      </c>
      <c r="C17" s="34">
        <v>0</v>
      </c>
    </row>
    <row r="18" spans="1:7" x14ac:dyDescent="0.2">
      <c r="A18" s="33">
        <v>3232</v>
      </c>
      <c r="B18" s="29" t="s">
        <v>476</v>
      </c>
      <c r="C18" s="34">
        <v>0</v>
      </c>
    </row>
    <row r="19" spans="1:7" x14ac:dyDescent="0.2">
      <c r="A19" s="33">
        <v>3233</v>
      </c>
      <c r="B19" s="29" t="s">
        <v>477</v>
      </c>
      <c r="C19" s="34">
        <v>0</v>
      </c>
    </row>
    <row r="20" spans="1:7" x14ac:dyDescent="0.2">
      <c r="A20" s="33">
        <v>3239</v>
      </c>
      <c r="B20" s="29" t="s">
        <v>478</v>
      </c>
      <c r="C20" s="34">
        <v>0</v>
      </c>
    </row>
    <row r="21" spans="1:7" x14ac:dyDescent="0.2">
      <c r="A21" s="33">
        <v>3240</v>
      </c>
      <c r="B21" s="29" t="s">
        <v>479</v>
      </c>
      <c r="C21" s="34">
        <f>SUM(C22:C24)</f>
        <v>0</v>
      </c>
    </row>
    <row r="22" spans="1:7" x14ac:dyDescent="0.2">
      <c r="A22" s="33">
        <v>3241</v>
      </c>
      <c r="B22" s="29" t="s">
        <v>480</v>
      </c>
      <c r="C22" s="34">
        <v>0</v>
      </c>
    </row>
    <row r="23" spans="1:7" x14ac:dyDescent="0.2">
      <c r="A23" s="33">
        <v>3242</v>
      </c>
      <c r="B23" s="29" t="s">
        <v>481</v>
      </c>
      <c r="C23" s="34">
        <v>0</v>
      </c>
    </row>
    <row r="24" spans="1:7" x14ac:dyDescent="0.2">
      <c r="A24" s="33">
        <v>3243</v>
      </c>
      <c r="B24" s="29" t="s">
        <v>482</v>
      </c>
      <c r="C24" s="34">
        <v>0</v>
      </c>
    </row>
    <row r="25" spans="1:7" x14ac:dyDescent="0.2">
      <c r="A25" s="33">
        <v>3250</v>
      </c>
      <c r="B25" s="29" t="s">
        <v>483</v>
      </c>
      <c r="C25" s="34">
        <f>SUM(C26:C27)</f>
        <v>0</v>
      </c>
    </row>
    <row r="26" spans="1:7" x14ac:dyDescent="0.2">
      <c r="A26" s="33">
        <v>3251</v>
      </c>
      <c r="B26" s="29" t="s">
        <v>484</v>
      </c>
      <c r="C26" s="34">
        <v>0</v>
      </c>
    </row>
    <row r="27" spans="1:7" x14ac:dyDescent="0.2">
      <c r="A27" s="33">
        <v>3252</v>
      </c>
      <c r="B27" s="29" t="s">
        <v>485</v>
      </c>
      <c r="C27" s="34">
        <v>0</v>
      </c>
    </row>
    <row r="29" spans="1:7" x14ac:dyDescent="0.2">
      <c r="B29" s="29" t="s">
        <v>637</v>
      </c>
    </row>
    <row r="30" spans="1:7" x14ac:dyDescent="0.2">
      <c r="A30" s="20"/>
      <c r="B30" s="20"/>
      <c r="C30" s="20"/>
      <c r="D30" s="20"/>
      <c r="E30" s="20"/>
      <c r="F30" s="20"/>
      <c r="G30" s="20"/>
    </row>
    <row r="31" spans="1:7" x14ac:dyDescent="0.2">
      <c r="A31" s="20"/>
      <c r="B31" s="20"/>
      <c r="C31" s="20"/>
      <c r="D31" s="20"/>
      <c r="E31" s="20"/>
      <c r="F31" s="20"/>
      <c r="G31" s="20"/>
    </row>
    <row r="32" spans="1:7" x14ac:dyDescent="0.2">
      <c r="A32" s="20"/>
      <c r="B32" s="20"/>
      <c r="C32" s="20"/>
      <c r="D32" s="20"/>
      <c r="E32" s="20"/>
      <c r="F32" s="20"/>
      <c r="G32" s="20"/>
    </row>
    <row r="33" spans="1:7" x14ac:dyDescent="0.2">
      <c r="A33" s="20"/>
      <c r="B33" s="20"/>
      <c r="C33" s="20"/>
      <c r="D33" s="20"/>
      <c r="E33" s="20"/>
      <c r="F33" s="20"/>
      <c r="G33" s="20"/>
    </row>
    <row r="34" spans="1:7" x14ac:dyDescent="0.2">
      <c r="A34" s="20"/>
      <c r="B34" s="22" t="s">
        <v>664</v>
      </c>
      <c r="C34" s="157" t="s">
        <v>665</v>
      </c>
      <c r="D34" s="157"/>
      <c r="E34" s="157"/>
      <c r="F34" s="157"/>
      <c r="G34" s="20"/>
    </row>
    <row r="35" spans="1:7" x14ac:dyDescent="0.2">
      <c r="A35" s="20"/>
      <c r="B35" s="22" t="s">
        <v>666</v>
      </c>
      <c r="C35" s="157" t="s">
        <v>668</v>
      </c>
      <c r="D35" s="157"/>
      <c r="E35" s="157"/>
      <c r="F35" s="157"/>
      <c r="G35" s="20"/>
    </row>
    <row r="36" spans="1:7" x14ac:dyDescent="0.2">
      <c r="A36" s="20"/>
      <c r="B36" s="22" t="s">
        <v>667</v>
      </c>
      <c r="C36" s="157" t="s">
        <v>669</v>
      </c>
      <c r="D36" s="157"/>
      <c r="E36" s="157"/>
      <c r="F36" s="157"/>
      <c r="G36" s="20"/>
    </row>
  </sheetData>
  <sheetProtection formatCells="0" formatColumns="0" formatRows="0" insertColumns="0" insertRows="0" insertHyperlinks="0" deleteColumns="0" deleteRows="0" sort="0" autoFilter="0" pivotTables="0"/>
  <mergeCells count="6">
    <mergeCell ref="C36:F36"/>
    <mergeCell ref="A1:C1"/>
    <mergeCell ref="A2:C2"/>
    <mergeCell ref="A3:C3"/>
    <mergeCell ref="C34:F34"/>
    <mergeCell ref="C35:F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105" t="s">
        <v>190</v>
      </c>
      <c r="B2" s="106" t="s">
        <v>50</v>
      </c>
    </row>
    <row r="4" spans="1:2" ht="15" customHeight="1" x14ac:dyDescent="0.2">
      <c r="A4" s="120" t="s">
        <v>23</v>
      </c>
      <c r="B4" s="110" t="s">
        <v>78</v>
      </c>
    </row>
    <row r="5" spans="1:2" ht="15" customHeight="1" x14ac:dyDescent="0.2">
      <c r="A5" s="120" t="s">
        <v>25</v>
      </c>
      <c r="B5" s="110" t="s">
        <v>51</v>
      </c>
    </row>
    <row r="6" spans="1:2" ht="15" customHeight="1" x14ac:dyDescent="0.2">
      <c r="B6" s="110" t="s">
        <v>175</v>
      </c>
    </row>
    <row r="7" spans="1:2" ht="15" customHeight="1" x14ac:dyDescent="0.2">
      <c r="B7" s="110" t="s">
        <v>73</v>
      </c>
    </row>
    <row r="8" spans="1:2" ht="15" customHeight="1" x14ac:dyDescent="0.2">
      <c r="B8" s="110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0"/>
  <sheetViews>
    <sheetView topLeftCell="A91" workbookViewId="0">
      <selection activeCell="B117" sqref="B117:F120"/>
    </sheetView>
  </sheetViews>
  <sheetFormatPr baseColWidth="10" defaultColWidth="9.109375" defaultRowHeight="10.199999999999999" x14ac:dyDescent="0.2"/>
  <cols>
    <col min="1" max="1" width="10" style="29" customWidth="1"/>
    <col min="2" max="2" width="63.44140625" style="29" bestFit="1" customWidth="1"/>
    <col min="3" max="3" width="15.33203125" style="29" bestFit="1" customWidth="1"/>
    <col min="4" max="4" width="16.44140625" style="29" bestFit="1" customWidth="1"/>
    <col min="5" max="5" width="19.109375" style="29" customWidth="1"/>
    <col min="6" max="16384" width="9.109375" style="29"/>
  </cols>
  <sheetData>
    <row r="1" spans="1:5" s="35" customFormat="1" ht="18.899999999999999" customHeight="1" x14ac:dyDescent="0.3">
      <c r="A1" s="160" t="s">
        <v>662</v>
      </c>
      <c r="B1" s="160"/>
      <c r="C1" s="160"/>
      <c r="D1" s="27" t="s">
        <v>617</v>
      </c>
      <c r="E1" s="28">
        <v>2022</v>
      </c>
    </row>
    <row r="2" spans="1:5" s="35" customFormat="1" ht="18.899999999999999" customHeight="1" x14ac:dyDescent="0.3">
      <c r="A2" s="160" t="s">
        <v>624</v>
      </c>
      <c r="B2" s="160"/>
      <c r="C2" s="160"/>
      <c r="D2" s="27" t="s">
        <v>618</v>
      </c>
      <c r="E2" s="28" t="s">
        <v>620</v>
      </c>
    </row>
    <row r="3" spans="1:5" s="35" customFormat="1" ht="18.899999999999999" customHeight="1" x14ac:dyDescent="0.3">
      <c r="A3" s="160" t="s">
        <v>663</v>
      </c>
      <c r="B3" s="160"/>
      <c r="C3" s="160"/>
      <c r="D3" s="27" t="s">
        <v>619</v>
      </c>
      <c r="E3" s="28">
        <v>1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37">
        <v>2022</v>
      </c>
      <c r="D7" s="137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0</v>
      </c>
      <c r="D9" s="34">
        <v>0</v>
      </c>
    </row>
    <row r="10" spans="1:5" x14ac:dyDescent="0.2">
      <c r="A10" s="33">
        <v>1113</v>
      </c>
      <c r="B10" s="29" t="s">
        <v>488</v>
      </c>
      <c r="C10" s="34">
        <v>3174241.34</v>
      </c>
      <c r="D10" s="34">
        <v>2999067.15</v>
      </c>
    </row>
    <row r="11" spans="1:5" x14ac:dyDescent="0.2">
      <c r="A11" s="33">
        <v>1114</v>
      </c>
      <c r="B11" s="29" t="s">
        <v>197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198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41">
        <v>1110</v>
      </c>
      <c r="B15" s="142" t="s">
        <v>639</v>
      </c>
      <c r="C15" s="143">
        <f>SUM(C8:C14)</f>
        <v>3174241.34</v>
      </c>
      <c r="D15" s="143">
        <f>SUM(D8:D14)</f>
        <v>2999067.15</v>
      </c>
    </row>
    <row r="18" spans="1:5" x14ac:dyDescent="0.2">
      <c r="A18" s="31" t="s">
        <v>178</v>
      </c>
      <c r="B18" s="31"/>
      <c r="C18" s="31"/>
      <c r="D18" s="31"/>
      <c r="E18" s="138"/>
    </row>
    <row r="19" spans="1:5" x14ac:dyDescent="0.2">
      <c r="A19" s="32" t="s">
        <v>146</v>
      </c>
      <c r="B19" s="32" t="s">
        <v>661</v>
      </c>
      <c r="C19" s="152" t="s">
        <v>660</v>
      </c>
      <c r="D19" s="152" t="s">
        <v>181</v>
      </c>
      <c r="E19" s="138"/>
    </row>
    <row r="20" spans="1:5" x14ac:dyDescent="0.2">
      <c r="A20" s="141">
        <v>1230</v>
      </c>
      <c r="B20" s="142" t="s">
        <v>230</v>
      </c>
      <c r="C20" s="143">
        <f>SUM(C21:C27)</f>
        <v>0</v>
      </c>
      <c r="D20" s="143">
        <f>SUM(D21:D27)</f>
        <v>0</v>
      </c>
      <c r="E20" s="138"/>
    </row>
    <row r="21" spans="1:5" x14ac:dyDescent="0.2">
      <c r="A21" s="33">
        <v>1231</v>
      </c>
      <c r="B21" s="29" t="s">
        <v>231</v>
      </c>
      <c r="C21" s="34">
        <v>0</v>
      </c>
      <c r="D21" s="140">
        <v>0</v>
      </c>
      <c r="E21" s="138"/>
    </row>
    <row r="22" spans="1:5" x14ac:dyDescent="0.2">
      <c r="A22" s="33">
        <v>1232</v>
      </c>
      <c r="B22" s="29" t="s">
        <v>232</v>
      </c>
      <c r="C22" s="34">
        <v>0</v>
      </c>
      <c r="D22" s="140">
        <v>0</v>
      </c>
      <c r="E22" s="138"/>
    </row>
    <row r="23" spans="1:5" x14ac:dyDescent="0.2">
      <c r="A23" s="33">
        <v>1233</v>
      </c>
      <c r="B23" s="29" t="s">
        <v>233</v>
      </c>
      <c r="C23" s="34">
        <v>0</v>
      </c>
      <c r="D23" s="140">
        <v>0</v>
      </c>
      <c r="E23" s="138"/>
    </row>
    <row r="24" spans="1:5" x14ac:dyDescent="0.2">
      <c r="A24" s="33">
        <v>1234</v>
      </c>
      <c r="B24" s="29" t="s">
        <v>234</v>
      </c>
      <c r="C24" s="34">
        <v>0</v>
      </c>
      <c r="D24" s="140">
        <v>0</v>
      </c>
      <c r="E24" s="138"/>
    </row>
    <row r="25" spans="1:5" x14ac:dyDescent="0.2">
      <c r="A25" s="33">
        <v>1235</v>
      </c>
      <c r="B25" s="29" t="s">
        <v>235</v>
      </c>
      <c r="C25" s="34">
        <v>0</v>
      </c>
      <c r="D25" s="140">
        <v>0</v>
      </c>
      <c r="E25" s="138"/>
    </row>
    <row r="26" spans="1:5" x14ac:dyDescent="0.2">
      <c r="A26" s="33">
        <v>1236</v>
      </c>
      <c r="B26" s="29" t="s">
        <v>236</v>
      </c>
      <c r="C26" s="34">
        <v>0</v>
      </c>
      <c r="D26" s="140">
        <v>0</v>
      </c>
      <c r="E26" s="138"/>
    </row>
    <row r="27" spans="1:5" x14ac:dyDescent="0.2">
      <c r="A27" s="33">
        <v>1239</v>
      </c>
      <c r="B27" s="29" t="s">
        <v>237</v>
      </c>
      <c r="C27" s="34">
        <v>0</v>
      </c>
      <c r="D27" s="140">
        <v>0</v>
      </c>
      <c r="E27" s="138"/>
    </row>
    <row r="28" spans="1:5" x14ac:dyDescent="0.2">
      <c r="A28" s="141">
        <v>1240</v>
      </c>
      <c r="B28" s="142" t="s">
        <v>238</v>
      </c>
      <c r="C28" s="143">
        <f>SUM(C29:C36)</f>
        <v>0</v>
      </c>
      <c r="D28" s="143">
        <f>SUM(D29:D36)</f>
        <v>0</v>
      </c>
      <c r="E28" s="138"/>
    </row>
    <row r="29" spans="1:5" x14ac:dyDescent="0.2">
      <c r="A29" s="33">
        <v>1241</v>
      </c>
      <c r="B29" s="29" t="s">
        <v>239</v>
      </c>
      <c r="C29" s="34">
        <v>0</v>
      </c>
      <c r="D29" s="140">
        <v>0</v>
      </c>
      <c r="E29" s="138"/>
    </row>
    <row r="30" spans="1:5" x14ac:dyDescent="0.2">
      <c r="A30" s="33">
        <v>1242</v>
      </c>
      <c r="B30" s="29" t="s">
        <v>240</v>
      </c>
      <c r="C30" s="34">
        <v>0</v>
      </c>
      <c r="D30" s="140">
        <v>0</v>
      </c>
      <c r="E30" s="138"/>
    </row>
    <row r="31" spans="1:5" x14ac:dyDescent="0.2">
      <c r="A31" s="33">
        <v>1243</v>
      </c>
      <c r="B31" s="29" t="s">
        <v>241</v>
      </c>
      <c r="C31" s="34">
        <v>0</v>
      </c>
      <c r="D31" s="140">
        <v>0</v>
      </c>
      <c r="E31" s="138"/>
    </row>
    <row r="32" spans="1:5" x14ac:dyDescent="0.2">
      <c r="A32" s="33">
        <v>1244</v>
      </c>
      <c r="B32" s="29" t="s">
        <v>242</v>
      </c>
      <c r="C32" s="34">
        <v>0</v>
      </c>
      <c r="D32" s="140">
        <v>0</v>
      </c>
      <c r="E32" s="138"/>
    </row>
    <row r="33" spans="1:5" x14ac:dyDescent="0.2">
      <c r="A33" s="33">
        <v>1245</v>
      </c>
      <c r="B33" s="29" t="s">
        <v>243</v>
      </c>
      <c r="C33" s="34">
        <v>0</v>
      </c>
      <c r="D33" s="140">
        <v>0</v>
      </c>
      <c r="E33" s="138"/>
    </row>
    <row r="34" spans="1:5" x14ac:dyDescent="0.2">
      <c r="A34" s="33">
        <v>1246</v>
      </c>
      <c r="B34" s="29" t="s">
        <v>244</v>
      </c>
      <c r="C34" s="34">
        <v>0</v>
      </c>
      <c r="D34" s="140">
        <v>0</v>
      </c>
    </row>
    <row r="35" spans="1:5" x14ac:dyDescent="0.2">
      <c r="A35" s="33">
        <v>1247</v>
      </c>
      <c r="B35" s="29" t="s">
        <v>245</v>
      </c>
      <c r="C35" s="34">
        <v>0</v>
      </c>
      <c r="D35" s="140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140">
        <v>0</v>
      </c>
    </row>
    <row r="37" spans="1:5" x14ac:dyDescent="0.2">
      <c r="A37" s="141">
        <v>1250</v>
      </c>
      <c r="B37" s="142" t="s">
        <v>248</v>
      </c>
      <c r="C37" s="143">
        <f>SUM(C38:C42)</f>
        <v>0</v>
      </c>
      <c r="D37" s="143">
        <f>SUM(D38:D42)</f>
        <v>0</v>
      </c>
      <c r="E37" s="142"/>
    </row>
    <row r="38" spans="1:5" x14ac:dyDescent="0.2">
      <c r="A38" s="33">
        <v>1251</v>
      </c>
      <c r="B38" s="29" t="s">
        <v>249</v>
      </c>
      <c r="C38" s="34">
        <v>0</v>
      </c>
      <c r="D38" s="140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140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40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40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140">
        <v>0</v>
      </c>
    </row>
    <row r="43" spans="1:5" x14ac:dyDescent="0.2">
      <c r="B43" s="144" t="s">
        <v>640</v>
      </c>
      <c r="C43" s="143">
        <f>C20+C28+C37</f>
        <v>0</v>
      </c>
      <c r="D43" s="143">
        <f>D20+D28+D37</f>
        <v>0</v>
      </c>
    </row>
    <row r="44" spans="1:5" s="138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37">
        <v>2022</v>
      </c>
      <c r="D46" s="137">
        <v>2021</v>
      </c>
      <c r="E46" s="32"/>
    </row>
    <row r="47" spans="1:5" s="138" customFormat="1" x14ac:dyDescent="0.2">
      <c r="A47" s="141">
        <v>3210</v>
      </c>
      <c r="B47" s="142" t="s">
        <v>641</v>
      </c>
      <c r="C47" s="143">
        <v>511601.32</v>
      </c>
      <c r="D47" s="143">
        <v>780753.15</v>
      </c>
    </row>
    <row r="48" spans="1:5" x14ac:dyDescent="0.2">
      <c r="A48" s="139"/>
      <c r="B48" s="144" t="s">
        <v>629</v>
      </c>
      <c r="C48" s="143">
        <f>C49+C61+C93+C96</f>
        <v>0</v>
      </c>
      <c r="D48" s="143">
        <f>D49+D61+D93+D96</f>
        <v>149192.39000000001</v>
      </c>
    </row>
    <row r="49" spans="1:4" x14ac:dyDescent="0.2">
      <c r="A49" s="141">
        <v>5400</v>
      </c>
      <c r="B49" s="142" t="s">
        <v>426</v>
      </c>
      <c r="C49" s="143">
        <f>C50+C52+C54+C56+C58</f>
        <v>0</v>
      </c>
      <c r="D49" s="143">
        <f>D50+D52+D54+D56+D58</f>
        <v>0</v>
      </c>
    </row>
    <row r="50" spans="1:4" x14ac:dyDescent="0.2">
      <c r="A50" s="139">
        <v>5410</v>
      </c>
      <c r="B50" s="138" t="s">
        <v>630</v>
      </c>
      <c r="C50" s="140">
        <f>C51</f>
        <v>0</v>
      </c>
      <c r="D50" s="140">
        <f>D51</f>
        <v>0</v>
      </c>
    </row>
    <row r="51" spans="1:4" x14ac:dyDescent="0.2">
      <c r="A51" s="139">
        <v>5411</v>
      </c>
      <c r="B51" s="138" t="s">
        <v>428</v>
      </c>
      <c r="C51" s="140">
        <v>0</v>
      </c>
      <c r="D51" s="140">
        <v>0</v>
      </c>
    </row>
    <row r="52" spans="1:4" x14ac:dyDescent="0.2">
      <c r="A52" s="139">
        <v>5420</v>
      </c>
      <c r="B52" s="138" t="s">
        <v>631</v>
      </c>
      <c r="C52" s="140">
        <f>C53</f>
        <v>0</v>
      </c>
      <c r="D52" s="140">
        <f>D53</f>
        <v>0</v>
      </c>
    </row>
    <row r="53" spans="1:4" x14ac:dyDescent="0.2">
      <c r="A53" s="139">
        <v>5421</v>
      </c>
      <c r="B53" s="138" t="s">
        <v>431</v>
      </c>
      <c r="C53" s="140">
        <v>0</v>
      </c>
      <c r="D53" s="140">
        <v>0</v>
      </c>
    </row>
    <row r="54" spans="1:4" x14ac:dyDescent="0.2">
      <c r="A54" s="139">
        <v>5430</v>
      </c>
      <c r="B54" s="138" t="s">
        <v>632</v>
      </c>
      <c r="C54" s="140">
        <f>C55</f>
        <v>0</v>
      </c>
      <c r="D54" s="140">
        <f>D55</f>
        <v>0</v>
      </c>
    </row>
    <row r="55" spans="1:4" x14ac:dyDescent="0.2">
      <c r="A55" s="139">
        <v>5431</v>
      </c>
      <c r="B55" s="138" t="s">
        <v>434</v>
      </c>
      <c r="C55" s="140">
        <v>0</v>
      </c>
      <c r="D55" s="140">
        <v>0</v>
      </c>
    </row>
    <row r="56" spans="1:4" x14ac:dyDescent="0.2">
      <c r="A56" s="139">
        <v>5440</v>
      </c>
      <c r="B56" s="138" t="s">
        <v>633</v>
      </c>
      <c r="C56" s="140">
        <f>C57</f>
        <v>0</v>
      </c>
      <c r="D56" s="140">
        <f>D57</f>
        <v>0</v>
      </c>
    </row>
    <row r="57" spans="1:4" x14ac:dyDescent="0.2">
      <c r="A57" s="139">
        <v>5441</v>
      </c>
      <c r="B57" s="138" t="s">
        <v>633</v>
      </c>
      <c r="C57" s="140">
        <v>0</v>
      </c>
      <c r="D57" s="140">
        <v>0</v>
      </c>
    </row>
    <row r="58" spans="1:4" x14ac:dyDescent="0.2">
      <c r="A58" s="139">
        <v>5450</v>
      </c>
      <c r="B58" s="138" t="s">
        <v>634</v>
      </c>
      <c r="C58" s="140">
        <f>SUM(C59:C60)</f>
        <v>0</v>
      </c>
      <c r="D58" s="140">
        <f>SUM(D59:D60)</f>
        <v>0</v>
      </c>
    </row>
    <row r="59" spans="1:4" x14ac:dyDescent="0.2">
      <c r="A59" s="139">
        <v>5451</v>
      </c>
      <c r="B59" s="138" t="s">
        <v>438</v>
      </c>
      <c r="C59" s="140">
        <v>0</v>
      </c>
      <c r="D59" s="140">
        <v>0</v>
      </c>
    </row>
    <row r="60" spans="1:4" x14ac:dyDescent="0.2">
      <c r="A60" s="139">
        <v>5452</v>
      </c>
      <c r="B60" s="138" t="s">
        <v>439</v>
      </c>
      <c r="C60" s="140">
        <v>0</v>
      </c>
      <c r="D60" s="140">
        <v>0</v>
      </c>
    </row>
    <row r="61" spans="1:4" x14ac:dyDescent="0.2">
      <c r="A61" s="141">
        <v>5500</v>
      </c>
      <c r="B61" s="142" t="s">
        <v>440</v>
      </c>
      <c r="C61" s="143">
        <f>C62+C71+C74+C80+C82+C84</f>
        <v>0</v>
      </c>
      <c r="D61" s="143">
        <f>D62+D71+D74+D80+D82+D84</f>
        <v>149192.39000000001</v>
      </c>
    </row>
    <row r="62" spans="1:4" x14ac:dyDescent="0.2">
      <c r="A62" s="33">
        <v>5510</v>
      </c>
      <c r="B62" s="29" t="s">
        <v>441</v>
      </c>
      <c r="C62" s="34">
        <f>SUM(C63:C70)</f>
        <v>0</v>
      </c>
      <c r="D62" s="34">
        <f>SUM(D63:D70)</f>
        <v>149192.39000000001</v>
      </c>
    </row>
    <row r="63" spans="1:4" x14ac:dyDescent="0.2">
      <c r="A63" s="33">
        <v>5511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5512</v>
      </c>
      <c r="B64" s="29" t="s">
        <v>443</v>
      </c>
      <c r="C64" s="34">
        <v>0</v>
      </c>
      <c r="D64" s="34">
        <v>0</v>
      </c>
    </row>
    <row r="65" spans="1:4" x14ac:dyDescent="0.2">
      <c r="A65" s="33">
        <v>5513</v>
      </c>
      <c r="B65" s="29" t="s">
        <v>444</v>
      </c>
      <c r="C65" s="34">
        <v>0</v>
      </c>
      <c r="D65" s="34">
        <v>0</v>
      </c>
    </row>
    <row r="66" spans="1:4" x14ac:dyDescent="0.2">
      <c r="A66" s="33">
        <v>5514</v>
      </c>
      <c r="B66" s="29" t="s">
        <v>445</v>
      </c>
      <c r="C66" s="34">
        <v>0</v>
      </c>
      <c r="D66" s="34">
        <v>0</v>
      </c>
    </row>
    <row r="67" spans="1:4" x14ac:dyDescent="0.2">
      <c r="A67" s="33">
        <v>5515</v>
      </c>
      <c r="B67" s="29" t="s">
        <v>446</v>
      </c>
      <c r="C67" s="34">
        <v>0</v>
      </c>
      <c r="D67" s="34">
        <v>149192.39000000001</v>
      </c>
    </row>
    <row r="68" spans="1:4" x14ac:dyDescent="0.2">
      <c r="A68" s="33">
        <v>5516</v>
      </c>
      <c r="B68" s="29" t="s">
        <v>447</v>
      </c>
      <c r="C68" s="34">
        <v>0</v>
      </c>
      <c r="D68" s="34">
        <v>0</v>
      </c>
    </row>
    <row r="69" spans="1:4" x14ac:dyDescent="0.2">
      <c r="A69" s="33">
        <v>5517</v>
      </c>
      <c r="B69" s="29" t="s">
        <v>448</v>
      </c>
      <c r="C69" s="34">
        <v>0</v>
      </c>
      <c r="D69" s="34">
        <v>0</v>
      </c>
    </row>
    <row r="70" spans="1:4" x14ac:dyDescent="0.2">
      <c r="A70" s="33">
        <v>5518</v>
      </c>
      <c r="B70" s="29" t="s">
        <v>81</v>
      </c>
      <c r="C70" s="34">
        <v>0</v>
      </c>
      <c r="D70" s="34">
        <v>0</v>
      </c>
    </row>
    <row r="71" spans="1:4" x14ac:dyDescent="0.2">
      <c r="A71" s="33">
        <v>5520</v>
      </c>
      <c r="B71" s="29" t="s">
        <v>80</v>
      </c>
      <c r="C71" s="34">
        <f>SUM(C72:C73)</f>
        <v>0</v>
      </c>
      <c r="D71" s="34">
        <f>SUM(D72:D73)</f>
        <v>0</v>
      </c>
    </row>
    <row r="72" spans="1:4" x14ac:dyDescent="0.2">
      <c r="A72" s="33">
        <v>5521</v>
      </c>
      <c r="B72" s="29" t="s">
        <v>449</v>
      </c>
      <c r="C72" s="34">
        <v>0</v>
      </c>
      <c r="D72" s="34">
        <v>0</v>
      </c>
    </row>
    <row r="73" spans="1:4" x14ac:dyDescent="0.2">
      <c r="A73" s="33">
        <v>5522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5530</v>
      </c>
      <c r="B74" s="29" t="s">
        <v>451</v>
      </c>
      <c r="C74" s="34">
        <f>SUM(C75:C79)</f>
        <v>0</v>
      </c>
      <c r="D74" s="34">
        <f>SUM(D75:D79)</f>
        <v>0</v>
      </c>
    </row>
    <row r="75" spans="1:4" x14ac:dyDescent="0.2">
      <c r="A75" s="33">
        <v>5531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5532</v>
      </c>
      <c r="B76" s="29" t="s">
        <v>453</v>
      </c>
      <c r="C76" s="34">
        <v>0</v>
      </c>
      <c r="D76" s="34">
        <v>0</v>
      </c>
    </row>
    <row r="77" spans="1:4" x14ac:dyDescent="0.2">
      <c r="A77" s="33">
        <v>5533</v>
      </c>
      <c r="B77" s="29" t="s">
        <v>454</v>
      </c>
      <c r="C77" s="34">
        <v>0</v>
      </c>
      <c r="D77" s="34">
        <v>0</v>
      </c>
    </row>
    <row r="78" spans="1:4" x14ac:dyDescent="0.2">
      <c r="A78" s="33">
        <v>5534</v>
      </c>
      <c r="B78" s="29" t="s">
        <v>455</v>
      </c>
      <c r="C78" s="34">
        <v>0</v>
      </c>
      <c r="D78" s="34">
        <v>0</v>
      </c>
    </row>
    <row r="79" spans="1:4" x14ac:dyDescent="0.2">
      <c r="A79" s="33">
        <v>5535</v>
      </c>
      <c r="B79" s="29" t="s">
        <v>456</v>
      </c>
      <c r="C79" s="34">
        <v>0</v>
      </c>
      <c r="D79" s="34">
        <v>0</v>
      </c>
    </row>
    <row r="80" spans="1:4" x14ac:dyDescent="0.2">
      <c r="A80" s="33">
        <v>5540</v>
      </c>
      <c r="B80" s="29" t="s">
        <v>457</v>
      </c>
      <c r="C80" s="34">
        <f>SUM(C81)</f>
        <v>0</v>
      </c>
      <c r="D80" s="34">
        <f>SUM(D81)</f>
        <v>0</v>
      </c>
    </row>
    <row r="81" spans="1:4" x14ac:dyDescent="0.2">
      <c r="A81" s="33">
        <v>5541</v>
      </c>
      <c r="B81" s="29" t="s">
        <v>457</v>
      </c>
      <c r="C81" s="34">
        <v>0</v>
      </c>
      <c r="D81" s="34">
        <v>0</v>
      </c>
    </row>
    <row r="82" spans="1:4" x14ac:dyDescent="0.2">
      <c r="A82" s="33">
        <v>5550</v>
      </c>
      <c r="B82" s="29" t="s">
        <v>458</v>
      </c>
      <c r="C82" s="34">
        <f>SUM(C83)</f>
        <v>0</v>
      </c>
      <c r="D82" s="34">
        <f>SUM(D83)</f>
        <v>0</v>
      </c>
    </row>
    <row r="83" spans="1:4" x14ac:dyDescent="0.2">
      <c r="A83" s="33">
        <v>5551</v>
      </c>
      <c r="B83" s="29" t="s">
        <v>458</v>
      </c>
      <c r="C83" s="34">
        <v>0</v>
      </c>
      <c r="D83" s="34">
        <v>0</v>
      </c>
    </row>
    <row r="84" spans="1:4" x14ac:dyDescent="0.2">
      <c r="A84" s="33">
        <v>5590</v>
      </c>
      <c r="B84" s="29" t="s">
        <v>459</v>
      </c>
      <c r="C84" s="34">
        <f>SUM(C85:C92)</f>
        <v>0</v>
      </c>
      <c r="D84" s="34">
        <f>SUM(D85:D92)</f>
        <v>0</v>
      </c>
    </row>
    <row r="85" spans="1:4" x14ac:dyDescent="0.2">
      <c r="A85" s="33">
        <v>5591</v>
      </c>
      <c r="B85" s="29" t="s">
        <v>460</v>
      </c>
      <c r="C85" s="34">
        <v>0</v>
      </c>
      <c r="D85" s="34">
        <v>0</v>
      </c>
    </row>
    <row r="86" spans="1:4" x14ac:dyDescent="0.2">
      <c r="A86" s="33">
        <v>5592</v>
      </c>
      <c r="B86" s="29" t="s">
        <v>461</v>
      </c>
      <c r="C86" s="34">
        <v>0</v>
      </c>
      <c r="D86" s="34">
        <v>0</v>
      </c>
    </row>
    <row r="87" spans="1:4" x14ac:dyDescent="0.2">
      <c r="A87" s="33">
        <v>5593</v>
      </c>
      <c r="B87" s="29" t="s">
        <v>462</v>
      </c>
      <c r="C87" s="34">
        <v>0</v>
      </c>
      <c r="D87" s="34">
        <v>0</v>
      </c>
    </row>
    <row r="88" spans="1:4" x14ac:dyDescent="0.2">
      <c r="A88" s="33">
        <v>5594</v>
      </c>
      <c r="B88" s="29" t="s">
        <v>463</v>
      </c>
      <c r="C88" s="34">
        <v>0</v>
      </c>
      <c r="D88" s="34">
        <v>0</v>
      </c>
    </row>
    <row r="89" spans="1:4" x14ac:dyDescent="0.2">
      <c r="A89" s="33">
        <v>5595</v>
      </c>
      <c r="B89" s="29" t="s">
        <v>464</v>
      </c>
      <c r="C89" s="34">
        <v>0</v>
      </c>
      <c r="D89" s="34">
        <v>0</v>
      </c>
    </row>
    <row r="90" spans="1:4" x14ac:dyDescent="0.2">
      <c r="A90" s="33">
        <v>5596</v>
      </c>
      <c r="B90" s="29" t="s">
        <v>357</v>
      </c>
      <c r="C90" s="34">
        <v>0</v>
      </c>
      <c r="D90" s="34">
        <v>0</v>
      </c>
    </row>
    <row r="91" spans="1:4" x14ac:dyDescent="0.2">
      <c r="A91" s="33">
        <v>5597</v>
      </c>
      <c r="B91" s="29" t="s">
        <v>465</v>
      </c>
      <c r="C91" s="34">
        <v>0</v>
      </c>
      <c r="D91" s="34">
        <v>0</v>
      </c>
    </row>
    <row r="92" spans="1:4" x14ac:dyDescent="0.2">
      <c r="A92" s="33">
        <v>5599</v>
      </c>
      <c r="B92" s="29" t="s">
        <v>466</v>
      </c>
      <c r="C92" s="34">
        <v>0</v>
      </c>
      <c r="D92" s="34">
        <v>0</v>
      </c>
    </row>
    <row r="93" spans="1:4" x14ac:dyDescent="0.2">
      <c r="A93" s="141">
        <v>5600</v>
      </c>
      <c r="B93" s="142" t="s">
        <v>79</v>
      </c>
      <c r="C93" s="143">
        <f>C94</f>
        <v>0</v>
      </c>
      <c r="D93" s="143">
        <f>D94</f>
        <v>0</v>
      </c>
    </row>
    <row r="94" spans="1:4" x14ac:dyDescent="0.2">
      <c r="A94" s="33">
        <v>5610</v>
      </c>
      <c r="B94" s="29" t="s">
        <v>467</v>
      </c>
      <c r="C94" s="34">
        <f>C95</f>
        <v>0</v>
      </c>
      <c r="D94" s="34">
        <f>D95</f>
        <v>0</v>
      </c>
    </row>
    <row r="95" spans="1:4" x14ac:dyDescent="0.2">
      <c r="A95" s="33">
        <v>5611</v>
      </c>
      <c r="B95" s="29" t="s">
        <v>468</v>
      </c>
      <c r="C95" s="34">
        <v>0</v>
      </c>
      <c r="D95" s="34">
        <v>0</v>
      </c>
    </row>
    <row r="96" spans="1:4" x14ac:dyDescent="0.2">
      <c r="A96" s="141">
        <v>2110</v>
      </c>
      <c r="B96" s="147" t="s">
        <v>642</v>
      </c>
      <c r="C96" s="143">
        <f>SUM(C97:C101)</f>
        <v>0</v>
      </c>
      <c r="D96" s="143">
        <f>SUM(D97:D101)</f>
        <v>0</v>
      </c>
    </row>
    <row r="97" spans="1:4" x14ac:dyDescent="0.2">
      <c r="A97" s="139">
        <v>2111</v>
      </c>
      <c r="B97" s="138" t="s">
        <v>643</v>
      </c>
      <c r="C97" s="140">
        <v>0</v>
      </c>
      <c r="D97" s="140">
        <v>0</v>
      </c>
    </row>
    <row r="98" spans="1:4" x14ac:dyDescent="0.2">
      <c r="A98" s="139">
        <v>2112</v>
      </c>
      <c r="B98" s="138" t="s">
        <v>644</v>
      </c>
      <c r="C98" s="140">
        <v>0</v>
      </c>
      <c r="D98" s="140">
        <v>0</v>
      </c>
    </row>
    <row r="99" spans="1:4" x14ac:dyDescent="0.2">
      <c r="A99" s="139">
        <v>2112</v>
      </c>
      <c r="B99" s="138" t="s">
        <v>645</v>
      </c>
      <c r="C99" s="140">
        <v>0</v>
      </c>
      <c r="D99" s="140">
        <v>0</v>
      </c>
    </row>
    <row r="100" spans="1:4" x14ac:dyDescent="0.2">
      <c r="A100" s="139">
        <v>2115</v>
      </c>
      <c r="B100" s="138" t="s">
        <v>646</v>
      </c>
      <c r="C100" s="140">
        <v>0</v>
      </c>
      <c r="D100" s="140">
        <v>0</v>
      </c>
    </row>
    <row r="101" spans="1:4" x14ac:dyDescent="0.2">
      <c r="A101" s="139">
        <v>2114</v>
      </c>
      <c r="B101" s="138" t="s">
        <v>647</v>
      </c>
      <c r="C101" s="140">
        <v>0</v>
      </c>
      <c r="D101" s="140">
        <v>0</v>
      </c>
    </row>
    <row r="102" spans="1:4" x14ac:dyDescent="0.2">
      <c r="A102" s="139"/>
      <c r="B102" s="144" t="s">
        <v>648</v>
      </c>
      <c r="C102" s="143">
        <f>+C103</f>
        <v>0</v>
      </c>
      <c r="D102" s="143">
        <f>+D103</f>
        <v>0</v>
      </c>
    </row>
    <row r="103" spans="1:4" x14ac:dyDescent="0.2">
      <c r="A103" s="141">
        <v>1120</v>
      </c>
      <c r="B103" s="148" t="s">
        <v>649</v>
      </c>
      <c r="C103" s="143">
        <f>SUM(C104:C112)</f>
        <v>0</v>
      </c>
      <c r="D103" s="143">
        <f>SUM(D104:D112)</f>
        <v>0</v>
      </c>
    </row>
    <row r="104" spans="1:4" x14ac:dyDescent="0.2">
      <c r="A104" s="139">
        <v>1124</v>
      </c>
      <c r="B104" s="149" t="s">
        <v>650</v>
      </c>
      <c r="C104" s="150">
        <v>0</v>
      </c>
      <c r="D104" s="140">
        <v>0</v>
      </c>
    </row>
    <row r="105" spans="1:4" x14ac:dyDescent="0.2">
      <c r="A105" s="139">
        <v>1124</v>
      </c>
      <c r="B105" s="149" t="s">
        <v>651</v>
      </c>
      <c r="C105" s="150">
        <v>0</v>
      </c>
      <c r="D105" s="140">
        <v>0</v>
      </c>
    </row>
    <row r="106" spans="1:4" x14ac:dyDescent="0.2">
      <c r="A106" s="139">
        <v>1124</v>
      </c>
      <c r="B106" s="149" t="s">
        <v>652</v>
      </c>
      <c r="C106" s="150">
        <v>0</v>
      </c>
      <c r="D106" s="140">
        <v>0</v>
      </c>
    </row>
    <row r="107" spans="1:4" x14ac:dyDescent="0.2">
      <c r="A107" s="139">
        <v>1124</v>
      </c>
      <c r="B107" s="149" t="s">
        <v>653</v>
      </c>
      <c r="C107" s="150">
        <v>0</v>
      </c>
      <c r="D107" s="140">
        <v>0</v>
      </c>
    </row>
    <row r="108" spans="1:4" x14ac:dyDescent="0.2">
      <c r="A108" s="139">
        <v>1124</v>
      </c>
      <c r="B108" s="149" t="s">
        <v>654</v>
      </c>
      <c r="C108" s="140">
        <v>0</v>
      </c>
      <c r="D108" s="140">
        <v>0</v>
      </c>
    </row>
    <row r="109" spans="1:4" x14ac:dyDescent="0.2">
      <c r="A109" s="139">
        <v>1124</v>
      </c>
      <c r="B109" s="149" t="s">
        <v>655</v>
      </c>
      <c r="C109" s="140">
        <v>0</v>
      </c>
      <c r="D109" s="140">
        <v>0</v>
      </c>
    </row>
    <row r="110" spans="1:4" x14ac:dyDescent="0.2">
      <c r="A110" s="139">
        <v>1122</v>
      </c>
      <c r="B110" s="149" t="s">
        <v>656</v>
      </c>
      <c r="C110" s="140">
        <v>0</v>
      </c>
      <c r="D110" s="140">
        <v>0</v>
      </c>
    </row>
    <row r="111" spans="1:4" x14ac:dyDescent="0.2">
      <c r="A111" s="139">
        <v>1122</v>
      </c>
      <c r="B111" s="149" t="s">
        <v>657</v>
      </c>
      <c r="C111" s="150">
        <v>0</v>
      </c>
      <c r="D111" s="140">
        <v>0</v>
      </c>
    </row>
    <row r="112" spans="1:4" x14ac:dyDescent="0.2">
      <c r="A112" s="139">
        <v>1122</v>
      </c>
      <c r="B112" s="149" t="s">
        <v>658</v>
      </c>
      <c r="C112" s="140">
        <v>0</v>
      </c>
      <c r="D112" s="140">
        <v>0</v>
      </c>
    </row>
    <row r="113" spans="1:7" x14ac:dyDescent="0.2">
      <c r="A113" s="139"/>
      <c r="B113" s="151" t="s">
        <v>659</v>
      </c>
      <c r="C113" s="143">
        <f>C47+C48-C102</f>
        <v>511601.32</v>
      </c>
      <c r="D113" s="143">
        <f>D47+D48-D102</f>
        <v>929945.54</v>
      </c>
    </row>
    <row r="114" spans="1:7" x14ac:dyDescent="0.2">
      <c r="A114" s="20"/>
      <c r="B114" s="20"/>
      <c r="C114" s="20"/>
      <c r="D114" s="20"/>
      <c r="E114" s="20"/>
      <c r="F114" s="20"/>
      <c r="G114" s="20"/>
    </row>
    <row r="115" spans="1:7" x14ac:dyDescent="0.2">
      <c r="A115" s="20"/>
      <c r="B115" s="20"/>
      <c r="C115" s="20"/>
      <c r="D115" s="20"/>
      <c r="E115" s="20"/>
      <c r="F115" s="20"/>
      <c r="G115" s="20"/>
    </row>
    <row r="116" spans="1:7" x14ac:dyDescent="0.2">
      <c r="A116" s="20"/>
      <c r="B116" s="20"/>
      <c r="C116" s="20"/>
      <c r="D116" s="20"/>
      <c r="E116" s="20"/>
      <c r="F116" s="20"/>
      <c r="G116" s="20"/>
    </row>
    <row r="117" spans="1:7" x14ac:dyDescent="0.2">
      <c r="A117" s="20"/>
      <c r="B117" s="20"/>
      <c r="C117" s="20"/>
      <c r="D117" s="20"/>
      <c r="E117" s="20"/>
      <c r="F117" s="20"/>
      <c r="G117" s="20"/>
    </row>
    <row r="118" spans="1:7" x14ac:dyDescent="0.2">
      <c r="A118" s="20"/>
      <c r="B118" s="22" t="s">
        <v>664</v>
      </c>
      <c r="C118" s="157" t="s">
        <v>665</v>
      </c>
      <c r="D118" s="157"/>
      <c r="E118" s="157"/>
      <c r="F118" s="157"/>
      <c r="G118" s="20"/>
    </row>
    <row r="119" spans="1:7" x14ac:dyDescent="0.2">
      <c r="A119" s="20"/>
      <c r="B119" s="22" t="s">
        <v>666</v>
      </c>
      <c r="C119" s="157" t="s">
        <v>668</v>
      </c>
      <c r="D119" s="157"/>
      <c r="E119" s="157"/>
      <c r="F119" s="157"/>
      <c r="G119" s="20"/>
    </row>
    <row r="120" spans="1:7" x14ac:dyDescent="0.2">
      <c r="A120" s="20"/>
      <c r="B120" s="22" t="s">
        <v>667</v>
      </c>
      <c r="C120" s="157" t="s">
        <v>669</v>
      </c>
      <c r="D120" s="157"/>
      <c r="E120" s="157"/>
      <c r="F120" s="157"/>
      <c r="G120" s="20"/>
    </row>
  </sheetData>
  <sheetProtection formatCells="0" formatColumns="0" formatRows="0" insertColumns="0" insertRows="0" insertHyperlinks="0" deleteColumns="0" deleteRows="0" sort="0" autoFilter="0" pivotTables="0"/>
  <mergeCells count="6">
    <mergeCell ref="C120:F120"/>
    <mergeCell ref="A1:C1"/>
    <mergeCell ref="A2:C2"/>
    <mergeCell ref="A3:C3"/>
    <mergeCell ref="C118:F118"/>
    <mergeCell ref="C119:F119"/>
  </mergeCells>
  <dataValidations xWindow="757" yWindow="695" count="3">
    <dataValidation allowBlank="1" showInputMessage="1" showErrorMessage="1" prompt="Importe final del periodo que corresponde la información financiera trimestral que se presenta." sqref="C19 C7 D59:D60 D50:D57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58 C48:C60 D48:D49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9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105" t="s">
        <v>190</v>
      </c>
      <c r="B2" s="106" t="s">
        <v>50</v>
      </c>
    </row>
    <row r="3" spans="1:2" x14ac:dyDescent="0.2">
      <c r="B3" s="119"/>
    </row>
    <row r="4" spans="1:2" ht="14.1" customHeight="1" x14ac:dyDescent="0.2">
      <c r="A4" s="120" t="s">
        <v>27</v>
      </c>
      <c r="B4" s="110" t="s">
        <v>78</v>
      </c>
    </row>
    <row r="5" spans="1:2" ht="14.1" customHeight="1" x14ac:dyDescent="0.2">
      <c r="B5" s="110" t="s">
        <v>51</v>
      </c>
    </row>
    <row r="6" spans="1:2" ht="14.1" customHeight="1" x14ac:dyDescent="0.2">
      <c r="B6" s="110" t="s">
        <v>151</v>
      </c>
    </row>
    <row r="7" spans="1:2" ht="14.1" customHeight="1" x14ac:dyDescent="0.2">
      <c r="B7" s="110" t="s">
        <v>152</v>
      </c>
    </row>
    <row r="8" spans="1:2" ht="14.1" customHeight="1" x14ac:dyDescent="0.2"/>
    <row r="9" spans="1:2" x14ac:dyDescent="0.2">
      <c r="A9" s="120" t="s">
        <v>29</v>
      </c>
      <c r="B9" s="112" t="s">
        <v>597</v>
      </c>
    </row>
    <row r="10" spans="1:2" ht="15" customHeight="1" x14ac:dyDescent="0.2">
      <c r="B10" s="112" t="s">
        <v>75</v>
      </c>
    </row>
    <row r="11" spans="1:2" ht="15" customHeight="1" x14ac:dyDescent="0.2">
      <c r="B11" s="122" t="s">
        <v>195</v>
      </c>
    </row>
    <row r="12" spans="1:2" ht="15" customHeight="1" x14ac:dyDescent="0.2"/>
    <row r="13" spans="1:2" x14ac:dyDescent="0.2">
      <c r="A13" s="120" t="s">
        <v>76</v>
      </c>
      <c r="B13" s="110" t="s">
        <v>598</v>
      </c>
    </row>
    <row r="14" spans="1:2" ht="15" customHeight="1" x14ac:dyDescent="0.2">
      <c r="B14" s="110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workbookViewId="0">
      <selection activeCell="D25" sqref="D25"/>
    </sheetView>
  </sheetViews>
  <sheetFormatPr baseColWidth="10" defaultColWidth="11.44140625" defaultRowHeight="10.199999999999999" x14ac:dyDescent="0.2"/>
  <cols>
    <col min="1" max="1" width="3.33203125" style="39" customWidth="1"/>
    <col min="2" max="2" width="63.109375" style="39" customWidth="1"/>
    <col min="3" max="3" width="52" style="39" customWidth="1"/>
    <col min="4" max="4" width="11.44140625" style="39" hidden="1" customWidth="1"/>
    <col min="5" max="16384" width="11.44140625" style="39"/>
  </cols>
  <sheetData>
    <row r="1" spans="1:3" s="37" customFormat="1" ht="18" customHeight="1" x14ac:dyDescent="0.3">
      <c r="A1" s="161" t="s">
        <v>662</v>
      </c>
      <c r="B1" s="162"/>
      <c r="C1" s="163"/>
    </row>
    <row r="2" spans="1:3" s="37" customFormat="1" ht="18" customHeight="1" x14ac:dyDescent="0.3">
      <c r="A2" s="164" t="s">
        <v>625</v>
      </c>
      <c r="B2" s="165"/>
      <c r="C2" s="166"/>
    </row>
    <row r="3" spans="1:3" s="37" customFormat="1" ht="18" customHeight="1" x14ac:dyDescent="0.3">
      <c r="A3" s="164" t="s">
        <v>663</v>
      </c>
      <c r="B3" s="167"/>
      <c r="C3" s="166"/>
    </row>
    <row r="4" spans="1:3" s="40" customFormat="1" ht="18" customHeight="1" x14ac:dyDescent="0.2">
      <c r="A4" s="168" t="s">
        <v>626</v>
      </c>
      <c r="B4" s="169"/>
      <c r="C4" s="170"/>
    </row>
    <row r="5" spans="1:3" s="38" customFormat="1" x14ac:dyDescent="0.2">
      <c r="A5" s="58" t="s">
        <v>525</v>
      </c>
      <c r="B5" s="58"/>
      <c r="C5" s="59">
        <v>3109881.73</v>
      </c>
    </row>
    <row r="6" spans="1:3" x14ac:dyDescent="0.2">
      <c r="A6" s="60"/>
      <c r="B6" s="61"/>
      <c r="C6" s="62"/>
    </row>
    <row r="7" spans="1:3" x14ac:dyDescent="0.2">
      <c r="A7" s="71" t="s">
        <v>526</v>
      </c>
      <c r="B7" s="71"/>
      <c r="C7" s="63">
        <f>SUM(C8:C13)</f>
        <v>0</v>
      </c>
    </row>
    <row r="8" spans="1:3" x14ac:dyDescent="0.2">
      <c r="A8" s="80" t="s">
        <v>527</v>
      </c>
      <c r="B8" s="79" t="s">
        <v>344</v>
      </c>
      <c r="C8" s="64">
        <v>0</v>
      </c>
    </row>
    <row r="9" spans="1:3" x14ac:dyDescent="0.2">
      <c r="A9" s="65" t="s">
        <v>528</v>
      </c>
      <c r="B9" s="66" t="s">
        <v>537</v>
      </c>
      <c r="C9" s="64">
        <v>0</v>
      </c>
    </row>
    <row r="10" spans="1:3" x14ac:dyDescent="0.2">
      <c r="A10" s="65" t="s">
        <v>529</v>
      </c>
      <c r="B10" s="66" t="s">
        <v>352</v>
      </c>
      <c r="C10" s="64">
        <v>0</v>
      </c>
    </row>
    <row r="11" spans="1:3" x14ac:dyDescent="0.2">
      <c r="A11" s="65" t="s">
        <v>530</v>
      </c>
      <c r="B11" s="66" t="s">
        <v>353</v>
      </c>
      <c r="C11" s="64">
        <v>0</v>
      </c>
    </row>
    <row r="12" spans="1:3" x14ac:dyDescent="0.2">
      <c r="A12" s="65" t="s">
        <v>531</v>
      </c>
      <c r="B12" s="66" t="s">
        <v>354</v>
      </c>
      <c r="C12" s="64">
        <v>0</v>
      </c>
    </row>
    <row r="13" spans="1:3" x14ac:dyDescent="0.2">
      <c r="A13" s="67" t="s">
        <v>532</v>
      </c>
      <c r="B13" s="68" t="s">
        <v>533</v>
      </c>
      <c r="C13" s="64">
        <v>0</v>
      </c>
    </row>
    <row r="14" spans="1:3" x14ac:dyDescent="0.2">
      <c r="A14" s="78"/>
      <c r="B14" s="69"/>
      <c r="C14" s="70"/>
    </row>
    <row r="15" spans="1:3" x14ac:dyDescent="0.2">
      <c r="A15" s="71" t="s">
        <v>83</v>
      </c>
      <c r="B15" s="61"/>
      <c r="C15" s="63">
        <f>SUM(C16:C18)</f>
        <v>0</v>
      </c>
    </row>
    <row r="16" spans="1:3" x14ac:dyDescent="0.2">
      <c r="A16" s="72">
        <v>3.1</v>
      </c>
      <c r="B16" s="66" t="s">
        <v>536</v>
      </c>
      <c r="C16" s="64">
        <v>0</v>
      </c>
    </row>
    <row r="17" spans="1:6" x14ac:dyDescent="0.2">
      <c r="A17" s="73">
        <v>3.2</v>
      </c>
      <c r="B17" s="66" t="s">
        <v>534</v>
      </c>
      <c r="C17" s="64">
        <v>0</v>
      </c>
    </row>
    <row r="18" spans="1:6" x14ac:dyDescent="0.2">
      <c r="A18" s="73">
        <v>3.3</v>
      </c>
      <c r="B18" s="68" t="s">
        <v>535</v>
      </c>
      <c r="C18" s="74">
        <v>0</v>
      </c>
    </row>
    <row r="19" spans="1:6" x14ac:dyDescent="0.2">
      <c r="A19" s="60"/>
      <c r="B19" s="75"/>
      <c r="C19" s="76"/>
    </row>
    <row r="20" spans="1:6" x14ac:dyDescent="0.2">
      <c r="A20" s="77" t="s">
        <v>82</v>
      </c>
      <c r="B20" s="77"/>
      <c r="C20" s="59">
        <f>C5+C7-C15</f>
        <v>3109881.73</v>
      </c>
    </row>
    <row r="22" spans="1:6" x14ac:dyDescent="0.2">
      <c r="B22" s="39" t="s">
        <v>637</v>
      </c>
    </row>
    <row r="25" spans="1:6" x14ac:dyDescent="0.2">
      <c r="B25" s="20"/>
      <c r="C25" s="20"/>
      <c r="D25" s="20"/>
      <c r="E25" s="20"/>
      <c r="F25" s="20"/>
    </row>
    <row r="26" spans="1:6" x14ac:dyDescent="0.2">
      <c r="B26" s="22" t="s">
        <v>664</v>
      </c>
      <c r="C26" s="157" t="s">
        <v>665</v>
      </c>
      <c r="D26" s="157"/>
      <c r="E26" s="157"/>
      <c r="F26" s="157"/>
    </row>
    <row r="27" spans="1:6" x14ac:dyDescent="0.2">
      <c r="B27" s="22" t="s">
        <v>666</v>
      </c>
      <c r="C27" s="157" t="s">
        <v>668</v>
      </c>
      <c r="D27" s="157"/>
      <c r="E27" s="157"/>
      <c r="F27" s="157"/>
    </row>
    <row r="28" spans="1:6" x14ac:dyDescent="0.2">
      <c r="B28" s="22" t="s">
        <v>667</v>
      </c>
      <c r="C28" s="157" t="s">
        <v>669</v>
      </c>
      <c r="D28" s="157"/>
      <c r="E28" s="157"/>
      <c r="F28" s="157"/>
    </row>
  </sheetData>
  <mergeCells count="7">
    <mergeCell ref="C26:F26"/>
    <mergeCell ref="C27:F27"/>
    <mergeCell ref="C28:F28"/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showGridLines="0" topLeftCell="A16" workbookViewId="0">
      <selection activeCell="B44" sqref="B44:C46"/>
    </sheetView>
  </sheetViews>
  <sheetFormatPr baseColWidth="10" defaultColWidth="11.44140625" defaultRowHeight="10.199999999999999" x14ac:dyDescent="0.2"/>
  <cols>
    <col min="1" max="1" width="3.6640625" style="39" customWidth="1"/>
    <col min="2" max="2" width="56.5546875" style="39" customWidth="1"/>
    <col min="3" max="3" width="44.21875" style="39" customWidth="1"/>
    <col min="4" max="16384" width="11.44140625" style="39"/>
  </cols>
  <sheetData>
    <row r="1" spans="1:3" s="41" customFormat="1" ht="18.899999999999999" customHeight="1" x14ac:dyDescent="0.3">
      <c r="A1" s="171" t="s">
        <v>662</v>
      </c>
      <c r="B1" s="172"/>
      <c r="C1" s="173"/>
    </row>
    <row r="2" spans="1:3" s="41" customFormat="1" ht="18.899999999999999" customHeight="1" x14ac:dyDescent="0.3">
      <c r="A2" s="174" t="s">
        <v>627</v>
      </c>
      <c r="B2" s="175"/>
      <c r="C2" s="176"/>
    </row>
    <row r="3" spans="1:3" s="41" customFormat="1" ht="18.899999999999999" customHeight="1" x14ac:dyDescent="0.3">
      <c r="A3" s="174" t="s">
        <v>663</v>
      </c>
      <c r="B3" s="177"/>
      <c r="C3" s="176"/>
    </row>
    <row r="4" spans="1:3" s="42" customFormat="1" x14ac:dyDescent="0.2">
      <c r="A4" s="168" t="s">
        <v>626</v>
      </c>
      <c r="B4" s="169"/>
      <c r="C4" s="170"/>
    </row>
    <row r="5" spans="1:3" x14ac:dyDescent="0.2">
      <c r="A5" s="89" t="s">
        <v>538</v>
      </c>
      <c r="B5" s="58"/>
      <c r="C5" s="82">
        <v>2598280.41</v>
      </c>
    </row>
    <row r="6" spans="1:3" x14ac:dyDescent="0.2">
      <c r="A6" s="83"/>
      <c r="B6" s="61"/>
      <c r="C6" s="84"/>
    </row>
    <row r="7" spans="1:3" x14ac:dyDescent="0.2">
      <c r="A7" s="71" t="s">
        <v>539</v>
      </c>
      <c r="B7" s="85"/>
      <c r="C7" s="63">
        <f>SUM(C8:C28)</f>
        <v>0</v>
      </c>
    </row>
    <row r="8" spans="1:3" x14ac:dyDescent="0.2">
      <c r="A8" s="136">
        <v>2.1</v>
      </c>
      <c r="B8" s="90" t="s">
        <v>372</v>
      </c>
      <c r="C8" s="91">
        <v>0</v>
      </c>
    </row>
    <row r="9" spans="1:3" x14ac:dyDescent="0.2">
      <c r="A9" s="136">
        <v>2.2000000000000002</v>
      </c>
      <c r="B9" s="90" t="s">
        <v>369</v>
      </c>
      <c r="C9" s="91">
        <v>0</v>
      </c>
    </row>
    <row r="10" spans="1:3" x14ac:dyDescent="0.2">
      <c r="A10" s="98">
        <v>2.2999999999999998</v>
      </c>
      <c r="B10" s="81" t="s">
        <v>239</v>
      </c>
      <c r="C10" s="91">
        <v>0</v>
      </c>
    </row>
    <row r="11" spans="1:3" x14ac:dyDescent="0.2">
      <c r="A11" s="98">
        <v>2.4</v>
      </c>
      <c r="B11" s="81" t="s">
        <v>240</v>
      </c>
      <c r="C11" s="91">
        <v>0</v>
      </c>
    </row>
    <row r="12" spans="1:3" x14ac:dyDescent="0.2">
      <c r="A12" s="98">
        <v>2.5</v>
      </c>
      <c r="B12" s="81" t="s">
        <v>241</v>
      </c>
      <c r="C12" s="91">
        <v>0</v>
      </c>
    </row>
    <row r="13" spans="1:3" x14ac:dyDescent="0.2">
      <c r="A13" s="98">
        <v>2.6</v>
      </c>
      <c r="B13" s="81" t="s">
        <v>242</v>
      </c>
      <c r="C13" s="91">
        <v>0</v>
      </c>
    </row>
    <row r="14" spans="1:3" x14ac:dyDescent="0.2">
      <c r="A14" s="98">
        <v>2.7</v>
      </c>
      <c r="B14" s="81" t="s">
        <v>243</v>
      </c>
      <c r="C14" s="91">
        <v>0</v>
      </c>
    </row>
    <row r="15" spans="1:3" x14ac:dyDescent="0.2">
      <c r="A15" s="98">
        <v>2.8</v>
      </c>
      <c r="B15" s="81" t="s">
        <v>244</v>
      </c>
      <c r="C15" s="91">
        <v>0</v>
      </c>
    </row>
    <row r="16" spans="1:3" x14ac:dyDescent="0.2">
      <c r="A16" s="98">
        <v>2.9</v>
      </c>
      <c r="B16" s="81" t="s">
        <v>246</v>
      </c>
      <c r="C16" s="91">
        <v>0</v>
      </c>
    </row>
    <row r="17" spans="1:3" x14ac:dyDescent="0.2">
      <c r="A17" s="98" t="s">
        <v>540</v>
      </c>
      <c r="B17" s="81" t="s">
        <v>541</v>
      </c>
      <c r="C17" s="91">
        <v>0</v>
      </c>
    </row>
    <row r="18" spans="1:3" x14ac:dyDescent="0.2">
      <c r="A18" s="98" t="s">
        <v>570</v>
      </c>
      <c r="B18" s="81" t="s">
        <v>248</v>
      </c>
      <c r="C18" s="91">
        <v>0</v>
      </c>
    </row>
    <row r="19" spans="1:3" x14ac:dyDescent="0.2">
      <c r="A19" s="98" t="s">
        <v>571</v>
      </c>
      <c r="B19" s="81" t="s">
        <v>542</v>
      </c>
      <c r="C19" s="91">
        <v>0</v>
      </c>
    </row>
    <row r="20" spans="1:3" x14ac:dyDescent="0.2">
      <c r="A20" s="98" t="s">
        <v>572</v>
      </c>
      <c r="B20" s="81" t="s">
        <v>543</v>
      </c>
      <c r="C20" s="91">
        <v>0</v>
      </c>
    </row>
    <row r="21" spans="1:3" x14ac:dyDescent="0.2">
      <c r="A21" s="98" t="s">
        <v>573</v>
      </c>
      <c r="B21" s="81" t="s">
        <v>544</v>
      </c>
      <c r="C21" s="91">
        <v>0</v>
      </c>
    </row>
    <row r="22" spans="1:3" x14ac:dyDescent="0.2">
      <c r="A22" s="98" t="s">
        <v>545</v>
      </c>
      <c r="B22" s="81" t="s">
        <v>546</v>
      </c>
      <c r="C22" s="91">
        <v>0</v>
      </c>
    </row>
    <row r="23" spans="1:3" x14ac:dyDescent="0.2">
      <c r="A23" s="98" t="s">
        <v>547</v>
      </c>
      <c r="B23" s="81" t="s">
        <v>548</v>
      </c>
      <c r="C23" s="91">
        <v>0</v>
      </c>
    </row>
    <row r="24" spans="1:3" x14ac:dyDescent="0.2">
      <c r="A24" s="98" t="s">
        <v>549</v>
      </c>
      <c r="B24" s="81" t="s">
        <v>550</v>
      </c>
      <c r="C24" s="91">
        <v>0</v>
      </c>
    </row>
    <row r="25" spans="1:3" x14ac:dyDescent="0.2">
      <c r="A25" s="98" t="s">
        <v>551</v>
      </c>
      <c r="B25" s="81" t="s">
        <v>552</v>
      </c>
      <c r="C25" s="91">
        <v>0</v>
      </c>
    </row>
    <row r="26" spans="1:3" x14ac:dyDescent="0.2">
      <c r="A26" s="98" t="s">
        <v>553</v>
      </c>
      <c r="B26" s="81" t="s">
        <v>554</v>
      </c>
      <c r="C26" s="91">
        <v>0</v>
      </c>
    </row>
    <row r="27" spans="1:3" x14ac:dyDescent="0.2">
      <c r="A27" s="98" t="s">
        <v>555</v>
      </c>
      <c r="B27" s="81" t="s">
        <v>556</v>
      </c>
      <c r="C27" s="91">
        <v>0</v>
      </c>
    </row>
    <row r="28" spans="1:3" x14ac:dyDescent="0.2">
      <c r="A28" s="98" t="s">
        <v>557</v>
      </c>
      <c r="B28" s="90" t="s">
        <v>558</v>
      </c>
      <c r="C28" s="91">
        <v>0</v>
      </c>
    </row>
    <row r="29" spans="1:3" x14ac:dyDescent="0.2">
      <c r="A29" s="99"/>
      <c r="B29" s="92"/>
      <c r="C29" s="93"/>
    </row>
    <row r="30" spans="1:3" x14ac:dyDescent="0.2">
      <c r="A30" s="94" t="s">
        <v>559</v>
      </c>
      <c r="B30" s="95"/>
      <c r="C30" s="96">
        <f>SUM(C31:C37)</f>
        <v>0</v>
      </c>
    </row>
    <row r="31" spans="1:3" x14ac:dyDescent="0.2">
      <c r="A31" s="98" t="s">
        <v>560</v>
      </c>
      <c r="B31" s="81" t="s">
        <v>441</v>
      </c>
      <c r="C31" s="91">
        <v>0</v>
      </c>
    </row>
    <row r="32" spans="1:3" x14ac:dyDescent="0.2">
      <c r="A32" s="98" t="s">
        <v>561</v>
      </c>
      <c r="B32" s="81" t="s">
        <v>80</v>
      </c>
      <c r="C32" s="91">
        <v>0</v>
      </c>
    </row>
    <row r="33" spans="1:3" x14ac:dyDescent="0.2">
      <c r="A33" s="98" t="s">
        <v>562</v>
      </c>
      <c r="B33" s="81" t="s">
        <v>451</v>
      </c>
      <c r="C33" s="91">
        <v>0</v>
      </c>
    </row>
    <row r="34" spans="1:3" ht="20.399999999999999" x14ac:dyDescent="0.2">
      <c r="A34" s="98" t="s">
        <v>563</v>
      </c>
      <c r="B34" s="81" t="s">
        <v>564</v>
      </c>
      <c r="C34" s="91">
        <v>0</v>
      </c>
    </row>
    <row r="35" spans="1:3" x14ac:dyDescent="0.2">
      <c r="A35" s="98" t="s">
        <v>565</v>
      </c>
      <c r="B35" s="81" t="s">
        <v>566</v>
      </c>
      <c r="C35" s="91">
        <v>0</v>
      </c>
    </row>
    <row r="36" spans="1:3" x14ac:dyDescent="0.2">
      <c r="A36" s="98" t="s">
        <v>567</v>
      </c>
      <c r="B36" s="81" t="s">
        <v>459</v>
      </c>
      <c r="C36" s="91">
        <v>0</v>
      </c>
    </row>
    <row r="37" spans="1:3" x14ac:dyDescent="0.2">
      <c r="A37" s="98" t="s">
        <v>568</v>
      </c>
      <c r="B37" s="90" t="s">
        <v>569</v>
      </c>
      <c r="C37" s="97">
        <v>0</v>
      </c>
    </row>
    <row r="38" spans="1:3" x14ac:dyDescent="0.2">
      <c r="A38" s="83"/>
      <c r="B38" s="86"/>
      <c r="C38" s="87"/>
    </row>
    <row r="39" spans="1:3" x14ac:dyDescent="0.2">
      <c r="A39" s="88" t="s">
        <v>84</v>
      </c>
      <c r="B39" s="58"/>
      <c r="C39" s="59">
        <f>C5-C7+C30</f>
        <v>2598280.41</v>
      </c>
    </row>
    <row r="41" spans="1:3" x14ac:dyDescent="0.2">
      <c r="B41" s="39" t="s">
        <v>637</v>
      </c>
    </row>
    <row r="44" spans="1:3" x14ac:dyDescent="0.2">
      <c r="B44" s="153" t="s">
        <v>670</v>
      </c>
      <c r="C44" s="153" t="s">
        <v>670</v>
      </c>
    </row>
    <row r="45" spans="1:3" x14ac:dyDescent="0.2">
      <c r="B45" s="153" t="s">
        <v>666</v>
      </c>
      <c r="C45" s="153" t="s">
        <v>671</v>
      </c>
    </row>
    <row r="46" spans="1:3" x14ac:dyDescent="0.2">
      <c r="B46" s="153" t="s">
        <v>667</v>
      </c>
      <c r="C46" s="153" t="s">
        <v>672</v>
      </c>
    </row>
    <row r="47" spans="1:3" x14ac:dyDescent="0.2">
      <c r="C47" s="153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workbookViewId="0">
      <selection sqref="A1:H59"/>
    </sheetView>
  </sheetViews>
  <sheetFormatPr baseColWidth="10" defaultColWidth="9.109375" defaultRowHeight="10.199999999999999" x14ac:dyDescent="0.2"/>
  <cols>
    <col min="1" max="1" width="10" style="29" customWidth="1"/>
    <col min="2" max="2" width="68.5546875" style="29" bestFit="1" customWidth="1"/>
    <col min="3" max="3" width="11" style="29" customWidth="1"/>
    <col min="4" max="4" width="14" style="29" customWidth="1"/>
    <col min="5" max="5" width="15.5546875" style="29" customWidth="1"/>
    <col min="6" max="6" width="9.5546875" style="29" customWidth="1"/>
    <col min="7" max="7" width="15.77734375" style="29" customWidth="1"/>
    <col min="8" max="8" width="13.88671875" style="29" customWidth="1"/>
    <col min="9" max="10" width="20.33203125" style="29" customWidth="1"/>
    <col min="11" max="16384" width="9.109375" style="29"/>
  </cols>
  <sheetData>
    <row r="1" spans="1:10" ht="18.899999999999999" customHeight="1" x14ac:dyDescent="0.2">
      <c r="A1" s="160" t="s">
        <v>662</v>
      </c>
      <c r="B1" s="178"/>
      <c r="C1" s="178"/>
      <c r="D1" s="178"/>
      <c r="E1" s="178"/>
      <c r="F1" s="178"/>
      <c r="G1" s="27" t="s">
        <v>617</v>
      </c>
      <c r="H1" s="28">
        <v>2022</v>
      </c>
    </row>
    <row r="2" spans="1:10" ht="18.899999999999999" customHeight="1" x14ac:dyDescent="0.2">
      <c r="A2" s="160" t="s">
        <v>628</v>
      </c>
      <c r="B2" s="178"/>
      <c r="C2" s="178"/>
      <c r="D2" s="178"/>
      <c r="E2" s="178"/>
      <c r="F2" s="178"/>
      <c r="G2" s="27" t="s">
        <v>618</v>
      </c>
      <c r="H2" s="28" t="s">
        <v>620</v>
      </c>
    </row>
    <row r="3" spans="1:10" ht="18.899999999999999" customHeight="1" x14ac:dyDescent="0.2">
      <c r="A3" s="179" t="s">
        <v>663</v>
      </c>
      <c r="B3" s="180"/>
      <c r="C3" s="180"/>
      <c r="D3" s="180"/>
      <c r="E3" s="180"/>
      <c r="F3" s="180"/>
      <c r="G3" s="27" t="s">
        <v>619</v>
      </c>
      <c r="H3" s="28">
        <v>1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0</v>
      </c>
      <c r="E40" s="34">
        <v>0</v>
      </c>
      <c r="F40" s="34">
        <f t="shared" si="0"/>
        <v>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0</v>
      </c>
      <c r="E41" s="34">
        <v>0</v>
      </c>
      <c r="F41" s="34">
        <f t="shared" si="0"/>
        <v>0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0</v>
      </c>
      <c r="E42" s="34">
        <v>0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0</v>
      </c>
      <c r="E43" s="34">
        <v>0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0</v>
      </c>
      <c r="E44" s="34">
        <v>0</v>
      </c>
      <c r="F44" s="34">
        <f t="shared" si="0"/>
        <v>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0</v>
      </c>
      <c r="E45" s="34">
        <v>0</v>
      </c>
      <c r="F45" s="34">
        <f t="shared" si="0"/>
        <v>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0</v>
      </c>
      <c r="E46" s="34">
        <v>0</v>
      </c>
      <c r="F46" s="34">
        <f t="shared" si="0"/>
        <v>0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0</v>
      </c>
      <c r="E47" s="34">
        <v>0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0</v>
      </c>
      <c r="E48" s="34">
        <v>0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0</v>
      </c>
      <c r="E49" s="34">
        <v>0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0</v>
      </c>
      <c r="E50" s="34">
        <v>0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0</v>
      </c>
      <c r="E51" s="34">
        <v>0</v>
      </c>
      <c r="F51" s="34">
        <f t="shared" si="0"/>
        <v>0</v>
      </c>
    </row>
    <row r="53" spans="1:6" x14ac:dyDescent="0.2">
      <c r="B53" s="29" t="s">
        <v>637</v>
      </c>
    </row>
    <row r="56" spans="1:6" x14ac:dyDescent="0.2">
      <c r="B56" s="153" t="s">
        <v>670</v>
      </c>
      <c r="C56" s="183" t="s">
        <v>670</v>
      </c>
      <c r="D56" s="183"/>
      <c r="E56" s="183"/>
    </row>
    <row r="57" spans="1:6" x14ac:dyDescent="0.2">
      <c r="B57" s="153" t="s">
        <v>666</v>
      </c>
      <c r="C57" s="183" t="s">
        <v>671</v>
      </c>
      <c r="D57" s="183"/>
      <c r="E57" s="183"/>
    </row>
    <row r="58" spans="1:6" x14ac:dyDescent="0.2">
      <c r="B58" s="153" t="s">
        <v>667</v>
      </c>
      <c r="C58" s="183" t="s">
        <v>669</v>
      </c>
      <c r="D58" s="183"/>
      <c r="E58" s="183"/>
    </row>
  </sheetData>
  <sheetProtection formatCells="0" formatColumns="0" formatRows="0" insertColumns="0" insertRows="0" insertHyperlinks="0" deleteColumns="0" deleteRows="0" sort="0" autoFilter="0" pivotTables="0"/>
  <mergeCells count="6">
    <mergeCell ref="C58:E58"/>
    <mergeCell ref="A1:F1"/>
    <mergeCell ref="A2:F2"/>
    <mergeCell ref="A3:F3"/>
    <mergeCell ref="C56:E56"/>
    <mergeCell ref="C57:E5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7" fitToHeight="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ht="15" customHeight="1" x14ac:dyDescent="0.2">
      <c r="B1" s="123" t="s">
        <v>50</v>
      </c>
      <c r="C1" s="124"/>
      <c r="D1" s="124"/>
      <c r="E1" s="125"/>
    </row>
    <row r="2" spans="1:8" ht="15" customHeight="1" x14ac:dyDescent="0.2">
      <c r="A2" s="2" t="s">
        <v>31</v>
      </c>
    </row>
    <row r="3" spans="1:8" x14ac:dyDescent="0.2">
      <c r="A3" s="1"/>
    </row>
    <row r="4" spans="1:8" s="127" customFormat="1" x14ac:dyDescent="0.2">
      <c r="A4" s="126" t="s">
        <v>33</v>
      </c>
    </row>
    <row r="5" spans="1:8" s="127" customFormat="1" ht="39.9" customHeight="1" x14ac:dyDescent="0.2">
      <c r="A5" s="181" t="s">
        <v>34</v>
      </c>
      <c r="B5" s="181"/>
      <c r="C5" s="181"/>
      <c r="D5" s="181"/>
      <c r="E5" s="181"/>
      <c r="H5" s="128"/>
    </row>
    <row r="6" spans="1:8" s="127" customFormat="1" x14ac:dyDescent="0.2">
      <c r="A6" s="129"/>
      <c r="B6" s="129"/>
      <c r="C6" s="129"/>
      <c r="D6" s="129"/>
      <c r="H6" s="128"/>
    </row>
    <row r="7" spans="1:8" s="127" customFormat="1" ht="13.2" x14ac:dyDescent="0.25">
      <c r="A7" s="128" t="s">
        <v>35</v>
      </c>
      <c r="B7" s="128"/>
      <c r="C7" s="128"/>
      <c r="D7" s="128"/>
    </row>
    <row r="8" spans="1:8" s="127" customFormat="1" x14ac:dyDescent="0.2">
      <c r="A8" s="128"/>
      <c r="B8" s="128"/>
      <c r="C8" s="128"/>
      <c r="D8" s="128"/>
    </row>
    <row r="9" spans="1:8" s="127" customFormat="1" x14ac:dyDescent="0.2">
      <c r="A9" s="142" t="s">
        <v>125</v>
      </c>
      <c r="B9" s="128"/>
      <c r="C9" s="128"/>
      <c r="D9" s="128"/>
    </row>
    <row r="10" spans="1:8" s="127" customFormat="1" ht="26.1" customHeight="1" x14ac:dyDescent="0.2">
      <c r="A10" s="130" t="s">
        <v>600</v>
      </c>
      <c r="B10" s="182" t="s">
        <v>36</v>
      </c>
      <c r="C10" s="182"/>
      <c r="D10" s="182"/>
      <c r="E10" s="182"/>
    </row>
    <row r="11" spans="1:8" s="127" customFormat="1" ht="12.9" customHeight="1" x14ac:dyDescent="0.2">
      <c r="A11" s="131" t="s">
        <v>601</v>
      </c>
      <c r="B11" s="132" t="s">
        <v>37</v>
      </c>
      <c r="C11" s="132"/>
      <c r="D11" s="132"/>
      <c r="E11" s="132"/>
    </row>
    <row r="12" spans="1:8" s="127" customFormat="1" ht="26.1" customHeight="1" x14ac:dyDescent="0.2">
      <c r="A12" s="131" t="s">
        <v>602</v>
      </c>
      <c r="B12" s="182" t="s">
        <v>38</v>
      </c>
      <c r="C12" s="182"/>
      <c r="D12" s="182"/>
      <c r="E12" s="182"/>
    </row>
    <row r="13" spans="1:8" s="127" customFormat="1" ht="26.1" customHeight="1" x14ac:dyDescent="0.2">
      <c r="A13" s="131" t="s">
        <v>603</v>
      </c>
      <c r="B13" s="182" t="s">
        <v>39</v>
      </c>
      <c r="C13" s="182"/>
      <c r="D13" s="182"/>
      <c r="E13" s="182"/>
    </row>
    <row r="14" spans="1:8" s="127" customFormat="1" ht="11.25" customHeight="1" x14ac:dyDescent="0.2">
      <c r="A14" s="133"/>
      <c r="B14" s="134"/>
      <c r="C14" s="134"/>
      <c r="D14" s="134"/>
      <c r="E14" s="134"/>
    </row>
    <row r="15" spans="1:8" s="127" customFormat="1" ht="39" customHeight="1" x14ac:dyDescent="0.2">
      <c r="A15" s="130" t="s">
        <v>604</v>
      </c>
      <c r="B15" s="132" t="s">
        <v>40</v>
      </c>
    </row>
    <row r="16" spans="1:8" s="127" customFormat="1" ht="12.9" customHeight="1" x14ac:dyDescent="0.2">
      <c r="A16" s="131" t="s">
        <v>605</v>
      </c>
    </row>
    <row r="17" spans="1:4" s="127" customFormat="1" ht="12.9" customHeight="1" x14ac:dyDescent="0.2">
      <c r="A17" s="132"/>
    </row>
    <row r="18" spans="1:4" s="127" customFormat="1" ht="12.9" customHeight="1" x14ac:dyDescent="0.2">
      <c r="A18" s="142" t="s">
        <v>97</v>
      </c>
    </row>
    <row r="19" spans="1:4" s="127" customFormat="1" ht="12.9" customHeight="1" x14ac:dyDescent="0.2">
      <c r="A19" s="135" t="s">
        <v>606</v>
      </c>
    </row>
    <row r="20" spans="1:4" s="127" customFormat="1" ht="12.9" customHeight="1" x14ac:dyDescent="0.2">
      <c r="A20" s="135" t="s">
        <v>607</v>
      </c>
    </row>
    <row r="21" spans="1:4" s="127" customFormat="1" x14ac:dyDescent="0.2">
      <c r="A21" s="128"/>
    </row>
    <row r="22" spans="1:4" s="127" customFormat="1" x14ac:dyDescent="0.2">
      <c r="A22" s="128" t="s">
        <v>520</v>
      </c>
      <c r="B22" s="128"/>
      <c r="C22" s="128"/>
      <c r="D22" s="128"/>
    </row>
    <row r="23" spans="1:4" s="127" customFormat="1" x14ac:dyDescent="0.2">
      <c r="A23" s="128" t="s">
        <v>521</v>
      </c>
      <c r="B23" s="128"/>
      <c r="C23" s="128"/>
      <c r="D23" s="128"/>
    </row>
    <row r="24" spans="1:4" s="127" customFormat="1" x14ac:dyDescent="0.2">
      <c r="A24" s="128" t="s">
        <v>522</v>
      </c>
      <c r="B24" s="128"/>
      <c r="C24" s="128"/>
      <c r="D24" s="128"/>
    </row>
    <row r="25" spans="1:4" s="127" customFormat="1" x14ac:dyDescent="0.2">
      <c r="A25" s="128" t="s">
        <v>523</v>
      </c>
      <c r="B25" s="128"/>
      <c r="C25" s="128"/>
      <c r="D25" s="128"/>
    </row>
    <row r="26" spans="1:4" s="127" customFormat="1" x14ac:dyDescent="0.2">
      <c r="A26" s="128" t="s">
        <v>524</v>
      </c>
      <c r="B26" s="128"/>
      <c r="C26" s="128"/>
      <c r="D26" s="128"/>
    </row>
    <row r="27" spans="1:4" s="127" customFormat="1" x14ac:dyDescent="0.2">
      <c r="A27" s="128"/>
      <c r="B27" s="128"/>
      <c r="C27" s="128"/>
      <c r="D27" s="128"/>
    </row>
    <row r="28" spans="1:4" s="127" customFormat="1" ht="12" x14ac:dyDescent="0.25">
      <c r="A28" s="133" t="s">
        <v>98</v>
      </c>
      <c r="B28" s="128"/>
      <c r="C28" s="128"/>
      <c r="D28" s="128"/>
    </row>
    <row r="29" spans="1:4" s="127" customFormat="1" x14ac:dyDescent="0.2">
      <c r="A29" s="128"/>
      <c r="B29" s="128"/>
      <c r="C29" s="128"/>
      <c r="D29" s="12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EFE!Área_de_impresión</vt:lpstr>
      <vt:lpstr>Memoria!Área_de_impresión</vt:lpstr>
      <vt:lpstr>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2022-04-21T19:52:24Z</cp:lastPrinted>
  <dcterms:created xsi:type="dcterms:W3CDTF">2012-12-11T20:36:24Z</dcterms:created>
  <dcterms:modified xsi:type="dcterms:W3CDTF">2022-04-21T19:53:58Z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